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宣传科\4.科室\1.总院\人事科\三都水族自治县人民医院（医共体）总院2026年招聘合同制工作人员公告（对外发布）\"/>
    </mc:Choice>
  </mc:AlternateContent>
  <bookViews>
    <workbookView windowHeight="17655"/>
  </bookViews>
  <sheets>
    <sheet name="Sheet1" sheetId="5" r:id="rId1"/>
    <sheet name="统计" sheetId="3" state="hidden" r:id="rId2"/>
    <sheet name="参数表" sheetId="2" state="hidden" r:id="rId3"/>
  </sheets>
  <definedNames>
    <definedName name="_xlnm._FilterDatabase" localSheetId="0" hidden="1">Sheet1!$A$3:$R$26</definedName>
    <definedName name="本科及以上">参数表!$B$29</definedName>
    <definedName name="考试类别">参数表!$A$2:$A$12</definedName>
    <definedName name="社会科学专技类_B类">参数表!$B$16</definedName>
    <definedName name="研究生">参数表!$A$29:$A$30</definedName>
    <definedName name="自然科学专技类_C类">参数表!$C$16</definedName>
    <definedName name="综合管理类_A类">参数表!$A$16</definedName>
    <definedName name="中小学教师类_D类_小学教师岗位">参数表!$D$16</definedName>
    <definedName name="中小学教师类_D类_中学教师岗位">参数表!$E$16</definedName>
    <definedName name="医疗卫生类_E类_中医临床岗位">参数表!$F$16</definedName>
    <definedName name="医疗卫生类_E类_西医临床岗位">参数表!$G$16</definedName>
    <definedName name="医疗卫生类_E类_药剂岗位">参数表!$H$16</definedName>
    <definedName name="医疗卫生类_E类_医学技术岗位">参数表!$J$16</definedName>
    <definedName name="医疗卫生类_E类_公共卫生管理岗位">参数表!$K$16</definedName>
    <definedName name="医疗卫生类_E类_护理岗位">参数表!$I$16</definedName>
    <definedName name="学历要求">参数表!$A$20:$A$26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<sst xmlns="http://schemas.openxmlformats.org/spreadsheetml/2006/main" count="359" uniqueCount="197">
  <si>
    <t>附件1</t>
  </si>
  <si>
    <t>三都水族自治县人民医院（医共体）总院2026年招聘合同制工作人员岗位一览表</t>
  </si>
  <si>
    <t>序号</t>
  </si>
  <si>
    <t>单位名称</t>
  </si>
  <si>
    <t>岗位名称</t>
  </si>
  <si>
    <t>岗位类别</t>
  </si>
  <si>
    <t>岗位代码</t>
  </si>
  <si>
    <t>招聘人数</t>
  </si>
  <si>
    <t>岗位简介</t>
  </si>
  <si>
    <t>学历要求</t>
  </si>
  <si>
    <t>学位要求</t>
  </si>
  <si>
    <t>专业要求</t>
  </si>
  <si>
    <t>其他条件</t>
  </si>
  <si>
    <t>岗位工作性质及需要说明的其他事项</t>
  </si>
  <si>
    <t>单位地址</t>
  </si>
  <si>
    <t>联系人</t>
  </si>
  <si>
    <t>单位咨询电话</t>
  </si>
  <si>
    <t>备注</t>
  </si>
  <si>
    <t>专科</t>
  </si>
  <si>
    <t>本科</t>
  </si>
  <si>
    <t>研究生</t>
  </si>
  <si>
    <t>三都水族自治县人民医院（医共体）总院</t>
  </si>
  <si>
    <t>医生</t>
  </si>
  <si>
    <t>专业技术岗</t>
  </si>
  <si>
    <t>01</t>
  </si>
  <si>
    <t>从事一线急诊急救工作（含120院前急救）</t>
  </si>
  <si>
    <t>全日制大学本科及以上</t>
  </si>
  <si>
    <t>学士</t>
  </si>
  <si>
    <t>临床医学</t>
  </si>
  <si>
    <t>急诊医学</t>
  </si>
  <si>
    <t>1.限男性，不超过35岁；
2.两年内取得执业医师资格，否则予以解聘。</t>
  </si>
  <si>
    <t>从事120院前急救工作，需搬运患者及夜间户外作业，劳动强度大。</t>
  </si>
  <si>
    <t>三都水族自治县三合街道新城社区晨光一组</t>
  </si>
  <si>
    <t>李清春</t>
  </si>
  <si>
    <t>0854-3027701</t>
  </si>
  <si>
    <t>02</t>
  </si>
  <si>
    <t>从事精神科临床诊疗工作</t>
  </si>
  <si>
    <t>全日制大学专科及以上</t>
  </si>
  <si>
    <t>精神病与精神卫生学</t>
  </si>
  <si>
    <t>1.限男性；
2.持有执业助理医师及以上资格。</t>
  </si>
  <si>
    <t>从事精神科临床诊疗工作，需处理暴力行为及患者约束等高风险工作。</t>
  </si>
  <si>
    <t>03</t>
  </si>
  <si>
    <t>从事妇产科临床诊疗工作</t>
  </si>
  <si>
    <t>妇产科学</t>
  </si>
  <si>
    <t>两年内取得执业医师资格，否则予以解聘。</t>
  </si>
  <si>
    <t>护理</t>
  </si>
  <si>
    <t>04</t>
  </si>
  <si>
    <t>从事临床护理工作</t>
  </si>
  <si>
    <t>护理学</t>
  </si>
  <si>
    <t>护理、护理学类</t>
  </si>
  <si>
    <t>1.持有护士资格证；
2.有二级公立医院及以上工作经验（含3个月以上见习经历）。</t>
  </si>
  <si>
    <t>见习经历须提供就业见习协议或见习单位出具的工作证明。</t>
  </si>
  <si>
    <t>05</t>
  </si>
  <si>
    <t>1.持有护士资格证、执业证；
2.35周岁及以下。</t>
  </si>
  <si>
    <t>06</t>
  </si>
  <si>
    <t>1.限男性；
2.持有护士资格证、执业证；
3.35周岁及以下。</t>
  </si>
  <si>
    <t>07</t>
  </si>
  <si>
    <t>护理学、助产学</t>
  </si>
  <si>
    <t>持有护士资格证。</t>
  </si>
  <si>
    <t>三都水族自治县人民医院（医共体）中医医院分院</t>
  </si>
  <si>
    <t>医技</t>
  </si>
  <si>
    <t>08</t>
  </si>
  <si>
    <t>从事康复治疗工作</t>
  </si>
  <si>
    <t>康复治疗学、运动康复</t>
  </si>
  <si>
    <t>康复医学与理疗学</t>
  </si>
  <si>
    <t>两年内取得康复治疗师资格，否则予以解聘。</t>
  </si>
  <si>
    <t>三都水族自治县三合街道深圳路47号</t>
  </si>
  <si>
    <t>三都水族自治县人民医院（医共体）中和分院</t>
  </si>
  <si>
    <t>09</t>
  </si>
  <si>
    <t>从事中医诊疗工作</t>
  </si>
  <si>
    <t>中医学</t>
  </si>
  <si>
    <t>中医学类</t>
  </si>
  <si>
    <t>两年内取得执业助理医师及以上资格，否则予以解聘。</t>
  </si>
  <si>
    <t>三都水族自治县中和镇政府所在地</t>
  </si>
  <si>
    <t>韦东平</t>
  </si>
  <si>
    <t>10</t>
  </si>
  <si>
    <t>从事口腔诊疗工作</t>
  </si>
  <si>
    <t>口腔医学</t>
  </si>
  <si>
    <t>口腔医学类</t>
  </si>
  <si>
    <t>三都水族自治县人民医院（医共体）塘州分院</t>
  </si>
  <si>
    <t>11</t>
  </si>
  <si>
    <t>从事临床诊疗工作</t>
  </si>
  <si>
    <t>临床医学类</t>
  </si>
  <si>
    <t>三都水族自治县中和镇塘州社区塘州街上</t>
  </si>
  <si>
    <t>吴龙前</t>
  </si>
  <si>
    <t>三都水族自治县人民医院（医共体）大河分院</t>
  </si>
  <si>
    <t>口腔科</t>
  </si>
  <si>
    <t>12</t>
  </si>
  <si>
    <t>持有执业助理医师及以上资格。</t>
  </si>
  <si>
    <t>三都水族自治县大河镇中心卫生院</t>
  </si>
  <si>
    <t>蒙新平</t>
  </si>
  <si>
    <t>13</t>
  </si>
  <si>
    <t>两年内取得护士及以上资格，否则予以解聘。</t>
  </si>
  <si>
    <t>三都水族自治县人民医院（医共体）周覃分院</t>
  </si>
  <si>
    <t>14</t>
  </si>
  <si>
    <t>从事血透护理工作</t>
  </si>
  <si>
    <t>1.持有血透科培训结业证书优先；
2.两年内取得护士及以上资格，否则予以解聘。</t>
  </si>
  <si>
    <t>三都水族自治县周覃镇中心卫生院</t>
  </si>
  <si>
    <t>文其武</t>
  </si>
  <si>
    <t>三都水族自治县人民医院（医共体）水龙分院</t>
  </si>
  <si>
    <t>药学</t>
  </si>
  <si>
    <t>15</t>
  </si>
  <si>
    <t>从事药房工作</t>
  </si>
  <si>
    <t>药学类</t>
  </si>
  <si>
    <t>持有药士及以上资格。</t>
  </si>
  <si>
    <t>三都水族自治县中和镇水龙片区服务中心所在地</t>
  </si>
  <si>
    <t>姚罗巧</t>
  </si>
  <si>
    <t>三都水族自治县人民医院（医共体）九阡分院</t>
  </si>
  <si>
    <t>16</t>
  </si>
  <si>
    <t>1.本县户籍、有护理相关经验的优先；
2.两年内取得护士及以上资格，否则予以解聘。</t>
  </si>
  <si>
    <t>三都水族自治县九阡镇政府所在地</t>
  </si>
  <si>
    <t>石国银</t>
  </si>
  <si>
    <t>三都水族自治县人民医院（医共体）扬拱分院</t>
  </si>
  <si>
    <t>17</t>
  </si>
  <si>
    <t>三都水族自治县扬拱街上</t>
  </si>
  <si>
    <t>三都水族自治县人民医院（医共体）丰乐分院</t>
  </si>
  <si>
    <t>18</t>
  </si>
  <si>
    <t>三都水族自治县丰乐卫生院</t>
  </si>
  <si>
    <t>向亮</t>
  </si>
  <si>
    <t>三都水族自治县人民医院（医共体）都江分院</t>
  </si>
  <si>
    <t>19</t>
  </si>
  <si>
    <t>三都水族治自县都江镇街上</t>
  </si>
  <si>
    <t>陈章莲</t>
  </si>
  <si>
    <t>20</t>
  </si>
  <si>
    <t>康复治疗技术</t>
  </si>
  <si>
    <t>康复治疗学</t>
  </si>
  <si>
    <t>两年内取得康复治疗技术（士）资格，否则予以解聘。</t>
  </si>
  <si>
    <t>21</t>
  </si>
  <si>
    <t>从事影像诊断工作</t>
  </si>
  <si>
    <t>放射医学、医学影像学</t>
  </si>
  <si>
    <t>放射影像学、影像医学与核医学</t>
  </si>
  <si>
    <t>持有执业医师资格证。</t>
  </si>
  <si>
    <t>三都水族自治县人民医院（医共体）廷牌分院</t>
  </si>
  <si>
    <t>22</t>
  </si>
  <si>
    <t>从事中医临床诊疗工作</t>
  </si>
  <si>
    <t>针灸推拿</t>
  </si>
  <si>
    <t>针灸推拿学</t>
  </si>
  <si>
    <t>中医类</t>
  </si>
  <si>
    <t>三都水族自治县廷牌街上</t>
  </si>
  <si>
    <t>韦元浩</t>
  </si>
  <si>
    <r>
      <rPr>
        <sz val="16"/>
        <color theme="1"/>
        <rFont val="方正小标宋简体"/>
        <charset val="134"/>
      </rPr>
      <t>黔南州</t>
    </r>
    <r>
      <rPr>
        <sz val="16"/>
        <color theme="1"/>
        <rFont val="Times New Roman"/>
        <charset val="134"/>
      </rPr>
      <t>2024</t>
    </r>
    <r>
      <rPr>
        <sz val="16"/>
        <color theme="1"/>
        <rFont val="方正小标宋简体"/>
        <charset val="134"/>
      </rPr>
      <t>年事业单位公开招聘数据统计表</t>
    </r>
  </si>
  <si>
    <r>
      <rPr>
        <sz val="12"/>
        <color theme="1"/>
        <rFont val="黑体"/>
        <charset val="134"/>
      </rPr>
      <t>属地</t>
    </r>
  </si>
  <si>
    <r>
      <rPr>
        <sz val="12"/>
        <color theme="1"/>
        <rFont val="黑体"/>
        <charset val="134"/>
      </rPr>
      <t>招聘总数</t>
    </r>
  </si>
  <si>
    <t>定向招聘</t>
  </si>
  <si>
    <t>重点行业领域</t>
  </si>
  <si>
    <r>
      <rPr>
        <sz val="12"/>
        <color theme="1"/>
        <rFont val="黑体"/>
        <charset val="134"/>
      </rPr>
      <t>备注</t>
    </r>
  </si>
  <si>
    <r>
      <rPr>
        <sz val="12"/>
        <color theme="1"/>
        <rFont val="黑体"/>
        <charset val="134"/>
      </rPr>
      <t>四项目人员</t>
    </r>
  </si>
  <si>
    <r>
      <rPr>
        <sz val="12"/>
        <color theme="1"/>
        <rFont val="黑体"/>
        <charset val="134"/>
      </rPr>
      <t>村</t>
    </r>
    <r>
      <rPr>
        <sz val="12"/>
        <color theme="1"/>
        <rFont val="Times New Roman"/>
        <charset val="134"/>
      </rPr>
      <t>&lt;</t>
    </r>
    <r>
      <rPr>
        <sz val="12"/>
        <color theme="1"/>
        <rFont val="黑体"/>
        <charset val="134"/>
      </rPr>
      <t>社区</t>
    </r>
    <r>
      <rPr>
        <sz val="12"/>
        <color theme="1"/>
        <rFont val="Times New Roman"/>
        <charset val="134"/>
      </rPr>
      <t>&gt;</t>
    </r>
    <r>
      <rPr>
        <sz val="12"/>
        <color theme="1"/>
        <rFont val="黑体"/>
        <charset val="134"/>
      </rPr>
      <t>干部</t>
    </r>
  </si>
  <si>
    <r>
      <rPr>
        <sz val="12"/>
        <color theme="1"/>
        <rFont val="黑体"/>
        <charset val="134"/>
      </rPr>
      <t>退役大学生士兵</t>
    </r>
  </si>
  <si>
    <r>
      <rPr>
        <sz val="12"/>
        <color theme="1"/>
        <rFont val="黑体"/>
        <charset val="134"/>
      </rPr>
      <t>少数民族</t>
    </r>
  </si>
  <si>
    <r>
      <rPr>
        <sz val="12"/>
        <color theme="1"/>
        <rFont val="Times New Roman"/>
        <charset val="134"/>
      </rPr>
      <t>2024</t>
    </r>
    <r>
      <rPr>
        <sz val="12"/>
        <color theme="1"/>
        <rFont val="黑体"/>
        <charset val="134"/>
      </rPr>
      <t>届毕业生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</si>
  <si>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黑体"/>
        <charset val="134"/>
      </rPr>
      <t>年以上基层工作经历</t>
    </r>
  </si>
  <si>
    <r>
      <rPr>
        <sz val="12"/>
        <color theme="1"/>
        <rFont val="黑体"/>
        <charset val="134"/>
      </rPr>
      <t>教育教学</t>
    </r>
  </si>
  <si>
    <r>
      <rPr>
        <sz val="12"/>
        <color theme="1"/>
        <rFont val="黑体"/>
        <charset val="134"/>
      </rPr>
      <t>医疗卫生</t>
    </r>
  </si>
  <si>
    <t>新型工业化</t>
  </si>
  <si>
    <t>新型城镇化</t>
  </si>
  <si>
    <t>农业现代化</t>
  </si>
  <si>
    <t>旅游产业化</t>
  </si>
  <si>
    <t>经济经融</t>
  </si>
  <si>
    <t>生态环境</t>
  </si>
  <si>
    <r>
      <rPr>
        <sz val="12"/>
        <color theme="1"/>
        <rFont val="黑体"/>
        <charset val="134"/>
      </rPr>
      <t>法律法制</t>
    </r>
  </si>
  <si>
    <r>
      <rPr>
        <sz val="12"/>
        <color theme="1"/>
        <rFont val="仿宋_GB2312"/>
        <charset val="134"/>
      </rPr>
      <t>州直</t>
    </r>
  </si>
  <si>
    <r>
      <rPr>
        <sz val="12"/>
        <color theme="1"/>
        <rFont val="仿宋_GB2312"/>
        <charset val="134"/>
      </rPr>
      <t>都匀市</t>
    </r>
  </si>
  <si>
    <r>
      <rPr>
        <sz val="12"/>
        <color theme="1"/>
        <rFont val="仿宋_GB2312"/>
        <charset val="134"/>
      </rPr>
      <t>福泉市</t>
    </r>
  </si>
  <si>
    <r>
      <rPr>
        <sz val="12"/>
        <color theme="1"/>
        <rFont val="仿宋_GB2312"/>
        <charset val="134"/>
      </rPr>
      <t>瓮安县</t>
    </r>
  </si>
  <si>
    <r>
      <rPr>
        <sz val="12"/>
        <color theme="1"/>
        <rFont val="仿宋_GB2312"/>
        <charset val="134"/>
      </rPr>
      <t>贵定县</t>
    </r>
  </si>
  <si>
    <r>
      <rPr>
        <sz val="12"/>
        <color theme="1"/>
        <rFont val="仿宋_GB2312"/>
        <charset val="134"/>
      </rPr>
      <t>龙里县</t>
    </r>
  </si>
  <si>
    <r>
      <rPr>
        <sz val="12"/>
        <color theme="1"/>
        <rFont val="仿宋_GB2312"/>
        <charset val="134"/>
      </rPr>
      <t>惠水县</t>
    </r>
  </si>
  <si>
    <r>
      <rPr>
        <sz val="12"/>
        <color theme="1"/>
        <rFont val="仿宋_GB2312"/>
        <charset val="134"/>
      </rPr>
      <t>长顺县</t>
    </r>
  </si>
  <si>
    <r>
      <rPr>
        <sz val="12"/>
        <color theme="1"/>
        <rFont val="仿宋_GB2312"/>
        <charset val="134"/>
      </rPr>
      <t>独山县</t>
    </r>
  </si>
  <si>
    <r>
      <rPr>
        <sz val="12"/>
        <color theme="1"/>
        <rFont val="仿宋_GB2312"/>
        <charset val="134"/>
      </rPr>
      <t>三都县</t>
    </r>
  </si>
  <si>
    <r>
      <rPr>
        <sz val="12"/>
        <color theme="1"/>
        <rFont val="仿宋_GB2312"/>
        <charset val="134"/>
      </rPr>
      <t>荔波县</t>
    </r>
  </si>
  <si>
    <r>
      <rPr>
        <sz val="12"/>
        <color theme="1"/>
        <rFont val="仿宋_GB2312"/>
        <charset val="134"/>
      </rPr>
      <t>平塘县</t>
    </r>
  </si>
  <si>
    <r>
      <rPr>
        <sz val="12"/>
        <color theme="1"/>
        <rFont val="仿宋_GB2312"/>
        <charset val="134"/>
      </rPr>
      <t>罗甸县</t>
    </r>
  </si>
  <si>
    <r>
      <rPr>
        <sz val="12"/>
        <color theme="1"/>
        <rFont val="黑体"/>
        <charset val="134"/>
      </rPr>
      <t>合计</t>
    </r>
  </si>
  <si>
    <r>
      <rPr>
        <sz val="12"/>
        <color theme="1"/>
        <rFont val="Times New Roman"/>
        <charset val="134"/>
      </rPr>
      <t>1038</t>
    </r>
    <r>
      <rPr>
        <sz val="12"/>
        <color theme="1"/>
        <rFont val="宋体"/>
        <charset val="134"/>
      </rPr>
      <t>个岗位</t>
    </r>
  </si>
  <si>
    <t>考试类别</t>
  </si>
  <si>
    <t>综合管理类_A类</t>
  </si>
  <si>
    <t>社会科学专技类_B类</t>
  </si>
  <si>
    <t>自然科学专技类_C类</t>
  </si>
  <si>
    <t>中小学教师类_D类_小学教师岗位</t>
  </si>
  <si>
    <t>中小学教师类_D类_中学教师岗位</t>
  </si>
  <si>
    <t>医疗卫生类_E类_中医临床岗位</t>
  </si>
  <si>
    <t>医疗卫生类_E类_西医临床岗位</t>
  </si>
  <si>
    <t>医疗卫生类_E类_药剂岗位</t>
  </si>
  <si>
    <t>医疗卫生类_E类_护理岗位</t>
  </si>
  <si>
    <t>医疗卫生类_E类_医学技术岗位</t>
  </si>
  <si>
    <t>医疗卫生类_E类_公共卫生管理岗位</t>
  </si>
  <si>
    <t>本科及以上</t>
  </si>
  <si>
    <t>专科及以上</t>
  </si>
  <si>
    <t>中专（高中、职高、技校）及以上</t>
  </si>
  <si>
    <t>中专（高中、职高）及以上</t>
  </si>
  <si>
    <t>中专（高中）及以上</t>
  </si>
  <si>
    <t>中专及以上</t>
  </si>
  <si>
    <t>博士及以上</t>
  </si>
  <si>
    <t>学士及以上</t>
  </si>
  <si>
    <t>硕士及以上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</si>
</sst>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0"/>
      <name val="Times New Roman"/>
      <charset val="134"/>
    </font>
    <font>
      <b/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0"/>
      <color indexed="8"/>
      <name val="宋体"/>
      <charset val="134"/>
    </font>
    <font>
      <sz val="14"/>
      <name val="黑体"/>
      <charset val="134"/>
    </font>
    <font>
      <sz val="11"/>
      <name val="宋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rgb="FF1F4A7E"/>
      <name val="宋体"/>
      <charset val="134"/>
    </font>
    <font>
      <i/>
      <sz val="11"/>
      <color indexed="23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ABF8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5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6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8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/>
    </xf>
    <xf numFmtId="0" fontId="14" fillId="0" borderId="8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 wrapText="1"/>
    </xf>
    <xf numFmtId="176" fontId="14" fillId="0" borderId="8" xfId="0" applyNumberFormat="1" applyFont="1" applyFill="1" applyBorder="1" applyAlignment="1">
      <alignment horizontal="left" vertical="center" wrapText="1"/>
    </xf>
    <xf numFmtId="176" fontId="14" fillId="0" borderId="8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Border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176" fontId="14" fillId="0" borderId="8" xfId="0" applyNumberFormat="1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 2 2" xfId="49"/>
    <cellStyle name="常规 13" xfId="50"/>
    <cellStyle name="常规_Sheet1" xfId="51"/>
    <cellStyle name="常规 2" xfId="52"/>
    <cellStyle name="常规 3" xfId="53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1219200</xdr:colOff>
      <xdr:row>19</xdr:row>
      <xdr:rowOff>26035</xdr:rowOff>
    </xdr:from>
    <xdr:to>
      <xdr:col>10</xdr:col>
      <xdr:colOff>226695</xdr:colOff>
      <xdr:row>34</xdr:row>
      <xdr:rowOff>73025</xdr:rowOff>
    </xdr:to>
    <xdr:pic>
      <xdr:nvPicPr>
        <xdr:cNvPr id="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92770" y="3721735"/>
          <a:ext cx="5323205" cy="2618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R26"/>
  <sheetViews>
    <sheetView tabSelected="1" topLeftCell="A8" workbookViewId="0">
      <selection activeCell="H24" sqref="H24"/>
    </sheetView>
  </sheetViews>
  <sheetFormatPr defaultColWidth="9" defaultRowHeight="13.5"/>
  <cols>
    <col min="2" max="2" width="14.5" customWidth="1"/>
    <col min="3" max="4" width="9" customWidth="1"/>
    <col min="5" max="6" width="6.25" customWidth="1"/>
    <col min="7" max="7" width="16.625" customWidth="1"/>
    <col min="8" max="8" width="12.625" customWidth="1"/>
    <col min="9" max="9" width="10" customWidth="1"/>
    <col min="10" max="12" width="9" customWidth="1"/>
    <col min="13" max="13" width="21.5" customWidth="1"/>
    <col min="14" max="14" width="18.75" customWidth="1"/>
    <col min="15" max="15" width="20.125" customWidth="1"/>
    <col min="17" max="17" width="13.75" customWidth="1"/>
  </cols>
  <sheetData>
    <row r="1" ht="18.75" spans="1:18">
      <c r="A1" s="35" t="s">
        <v>0</v>
      </c>
      <c r="B1" s="35"/>
      <c r="C1" s="36"/>
      <c r="D1" s="36"/>
      <c r="E1" s="36"/>
      <c r="F1" s="36"/>
      <c r="G1" s="37"/>
      <c r="H1" s="36"/>
      <c r="I1" s="36"/>
      <c r="J1" s="36"/>
      <c r="K1" s="36"/>
      <c r="L1" s="36"/>
      <c r="M1" s="36"/>
      <c r="N1" s="36"/>
      <c r="O1" s="38"/>
      <c r="P1" s="38"/>
      <c r="Q1" s="36"/>
      <c r="R1" s="36"/>
    </row>
    <row r="2" ht="29.25" spans="1:18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ht="22" customHeight="1" spans="1:18">
      <c r="A3" s="40" t="s">
        <v>2</v>
      </c>
      <c r="B3" s="40" t="s">
        <v>3</v>
      </c>
      <c r="C3" s="40" t="s">
        <v>4</v>
      </c>
      <c r="D3" s="40" t="s">
        <v>5</v>
      </c>
      <c r="E3" s="40" t="s">
        <v>6</v>
      </c>
      <c r="F3" s="40" t="s">
        <v>7</v>
      </c>
      <c r="G3" s="40" t="s">
        <v>8</v>
      </c>
      <c r="H3" s="40" t="s">
        <v>9</v>
      </c>
      <c r="I3" s="40" t="s">
        <v>10</v>
      </c>
      <c r="J3" s="40" t="s">
        <v>11</v>
      </c>
      <c r="K3" s="40"/>
      <c r="L3" s="40"/>
      <c r="M3" s="40" t="s">
        <v>12</v>
      </c>
      <c r="N3" s="40" t="s">
        <v>13</v>
      </c>
      <c r="O3" s="40" t="s">
        <v>14</v>
      </c>
      <c r="P3" s="40" t="s">
        <v>15</v>
      </c>
      <c r="Q3" s="40" t="s">
        <v>16</v>
      </c>
      <c r="R3" s="40" t="s">
        <v>17</v>
      </c>
    </row>
    <row r="4" ht="30" customHeight="1" spans="1:18">
      <c r="A4" s="40"/>
      <c r="B4" s="40"/>
      <c r="C4" s="40"/>
      <c r="D4" s="40"/>
      <c r="E4" s="40"/>
      <c r="F4" s="40"/>
      <c r="G4" s="40"/>
      <c r="H4" s="40"/>
      <c r="I4" s="40"/>
      <c r="J4" s="40" t="s">
        <v>18</v>
      </c>
      <c r="K4" s="40" t="s">
        <v>19</v>
      </c>
      <c r="L4" s="40" t="s">
        <v>20</v>
      </c>
      <c r="M4" s="40"/>
      <c r="N4" s="40"/>
      <c r="O4" s="40"/>
      <c r="P4" s="40"/>
      <c r="Q4" s="40"/>
      <c r="R4" s="40"/>
    </row>
    <row r="5" s="34" customFormat="1" ht="38" customHeight="1" spans="1:18">
      <c r="A5" s="41">
        <v>1</v>
      </c>
      <c r="B5" s="42" t="s">
        <v>21</v>
      </c>
      <c r="C5" s="43" t="s">
        <v>22</v>
      </c>
      <c r="D5" s="44" t="s">
        <v>23</v>
      </c>
      <c r="E5" s="45" t="s">
        <v>24</v>
      </c>
      <c r="F5" s="46">
        <v>2</v>
      </c>
      <c r="G5" s="44" t="s">
        <v>25</v>
      </c>
      <c r="H5" s="47" t="s">
        <v>26</v>
      </c>
      <c r="I5" s="44" t="s">
        <v>27</v>
      </c>
      <c r="J5" s="44"/>
      <c r="K5" s="44" t="s">
        <v>28</v>
      </c>
      <c r="L5" s="44" t="s">
        <v>29</v>
      </c>
      <c r="M5" s="48" t="s">
        <v>30</v>
      </c>
      <c r="N5" s="49" t="s">
        <v>31</v>
      </c>
      <c r="O5" s="44" t="s">
        <v>32</v>
      </c>
      <c r="P5" s="44" t="s">
        <v>33</v>
      </c>
      <c r="Q5" s="44" t="s">
        <v>34</v>
      </c>
      <c r="R5" s="50"/>
    </row>
    <row r="6" s="34" customFormat="1" ht="38" customHeight="1" spans="1:18">
      <c r="A6" s="41">
        <v>2</v>
      </c>
      <c r="B6" s="51"/>
      <c r="C6" s="43" t="s">
        <v>22</v>
      </c>
      <c r="D6" s="44" t="s">
        <v>23</v>
      </c>
      <c r="E6" s="45" t="s">
        <v>35</v>
      </c>
      <c r="F6" s="46">
        <v>2</v>
      </c>
      <c r="G6" s="44" t="s">
        <v>36</v>
      </c>
      <c r="H6" s="47" t="s">
        <v>37</v>
      </c>
      <c r="I6" s="44"/>
      <c r="J6" s="44" t="s">
        <v>28</v>
      </c>
      <c r="K6" s="44" t="s">
        <v>28</v>
      </c>
      <c r="L6" s="44" t="s">
        <v>38</v>
      </c>
      <c r="M6" s="48" t="s">
        <v>39</v>
      </c>
      <c r="N6" s="49" t="s">
        <v>40</v>
      </c>
      <c r="O6" s="44" t="s">
        <v>32</v>
      </c>
      <c r="P6" s="44" t="s">
        <v>33</v>
      </c>
      <c r="Q6" s="44" t="s">
        <v>34</v>
      </c>
      <c r="R6" s="50"/>
    </row>
    <row r="7" s="34" customFormat="1" ht="38" customHeight="1" spans="1:18">
      <c r="A7" s="41">
        <v>3</v>
      </c>
      <c r="B7" s="51"/>
      <c r="C7" s="43" t="s">
        <v>22</v>
      </c>
      <c r="D7" s="44" t="s">
        <v>23</v>
      </c>
      <c r="E7" s="45" t="s">
        <v>41</v>
      </c>
      <c r="F7" s="46">
        <v>1</v>
      </c>
      <c r="G7" s="44" t="s">
        <v>42</v>
      </c>
      <c r="H7" s="47" t="s">
        <v>26</v>
      </c>
      <c r="I7" s="44" t="s">
        <v>27</v>
      </c>
      <c r="J7" s="44"/>
      <c r="K7" s="44" t="s">
        <v>28</v>
      </c>
      <c r="L7" s="44" t="s">
        <v>43</v>
      </c>
      <c r="M7" s="48" t="s">
        <v>44</v>
      </c>
      <c r="N7" s="50"/>
      <c r="O7" s="44" t="s">
        <v>32</v>
      </c>
      <c r="P7" s="44" t="s">
        <v>33</v>
      </c>
      <c r="Q7" s="44" t="s">
        <v>34</v>
      </c>
      <c r="R7" s="50"/>
    </row>
    <row r="8" s="34" customFormat="1" ht="51" customHeight="1" spans="1:18">
      <c r="A8" s="41">
        <v>4</v>
      </c>
      <c r="B8" s="51"/>
      <c r="C8" s="43" t="s">
        <v>45</v>
      </c>
      <c r="D8" s="44" t="s">
        <v>23</v>
      </c>
      <c r="E8" s="45" t="s">
        <v>46</v>
      </c>
      <c r="F8" s="46">
        <v>3</v>
      </c>
      <c r="G8" s="50" t="s">
        <v>47</v>
      </c>
      <c r="H8" s="47" t="s">
        <v>37</v>
      </c>
      <c r="I8" s="44"/>
      <c r="J8" s="44" t="s">
        <v>45</v>
      </c>
      <c r="K8" s="44" t="s">
        <v>48</v>
      </c>
      <c r="L8" s="44" t="s">
        <v>49</v>
      </c>
      <c r="M8" s="48" t="s">
        <v>50</v>
      </c>
      <c r="N8" s="48" t="s">
        <v>51</v>
      </c>
      <c r="O8" s="44" t="s">
        <v>32</v>
      </c>
      <c r="P8" s="44" t="s">
        <v>33</v>
      </c>
      <c r="Q8" s="44" t="s">
        <v>34</v>
      </c>
      <c r="R8" s="50"/>
    </row>
    <row r="9" s="34" customFormat="1" ht="38" customHeight="1" spans="1:18">
      <c r="A9" s="41">
        <v>5</v>
      </c>
      <c r="B9" s="51"/>
      <c r="C9" s="43" t="s">
        <v>45</v>
      </c>
      <c r="D9" s="44" t="s">
        <v>23</v>
      </c>
      <c r="E9" s="45" t="s">
        <v>52</v>
      </c>
      <c r="F9" s="46">
        <v>1</v>
      </c>
      <c r="G9" s="50" t="s">
        <v>47</v>
      </c>
      <c r="H9" s="47" t="s">
        <v>37</v>
      </c>
      <c r="I9" s="44"/>
      <c r="J9" s="44" t="s">
        <v>45</v>
      </c>
      <c r="K9" s="44" t="s">
        <v>48</v>
      </c>
      <c r="L9" s="44" t="s">
        <v>49</v>
      </c>
      <c r="M9" s="48" t="s">
        <v>53</v>
      </c>
      <c r="N9" s="44"/>
      <c r="O9" s="44" t="s">
        <v>32</v>
      </c>
      <c r="P9" s="44" t="s">
        <v>33</v>
      </c>
      <c r="Q9" s="44" t="s">
        <v>34</v>
      </c>
      <c r="R9" s="50"/>
    </row>
    <row r="10" s="34" customFormat="1" ht="52" customHeight="1" spans="1:18">
      <c r="A10" s="41">
        <v>6</v>
      </c>
      <c r="B10" s="51"/>
      <c r="C10" s="43" t="s">
        <v>45</v>
      </c>
      <c r="D10" s="44" t="s">
        <v>23</v>
      </c>
      <c r="E10" s="45" t="s">
        <v>54</v>
      </c>
      <c r="F10" s="46">
        <v>1</v>
      </c>
      <c r="G10" s="50" t="s">
        <v>47</v>
      </c>
      <c r="H10" s="47" t="s">
        <v>37</v>
      </c>
      <c r="I10" s="44"/>
      <c r="J10" s="44" t="s">
        <v>45</v>
      </c>
      <c r="K10" s="44" t="s">
        <v>48</v>
      </c>
      <c r="L10" s="44" t="s">
        <v>49</v>
      </c>
      <c r="M10" s="48" t="s">
        <v>55</v>
      </c>
      <c r="N10" s="44"/>
      <c r="O10" s="44" t="s">
        <v>32</v>
      </c>
      <c r="P10" s="44" t="s">
        <v>33</v>
      </c>
      <c r="Q10" s="44" t="s">
        <v>34</v>
      </c>
      <c r="R10" s="50"/>
    </row>
    <row r="11" s="34" customFormat="1" ht="38" customHeight="1" spans="1:18">
      <c r="A11" s="41">
        <v>7</v>
      </c>
      <c r="B11" s="51"/>
      <c r="C11" s="43" t="s">
        <v>45</v>
      </c>
      <c r="D11" s="44" t="s">
        <v>23</v>
      </c>
      <c r="E11" s="45" t="s">
        <v>56</v>
      </c>
      <c r="F11" s="46">
        <v>5</v>
      </c>
      <c r="G11" s="50" t="s">
        <v>47</v>
      </c>
      <c r="H11" s="47" t="s">
        <v>26</v>
      </c>
      <c r="I11" s="44" t="s">
        <v>27</v>
      </c>
      <c r="J11" s="44"/>
      <c r="K11" s="44" t="s">
        <v>57</v>
      </c>
      <c r="L11" s="44" t="s">
        <v>49</v>
      </c>
      <c r="M11" s="48" t="s">
        <v>58</v>
      </c>
      <c r="N11" s="44"/>
      <c r="O11" s="44" t="s">
        <v>32</v>
      </c>
      <c r="P11" s="44" t="s">
        <v>33</v>
      </c>
      <c r="Q11" s="44" t="s">
        <v>34</v>
      </c>
      <c r="R11" s="50"/>
    </row>
    <row r="12" s="34" customFormat="1" ht="38" customHeight="1" spans="1:18">
      <c r="A12" s="41">
        <v>8</v>
      </c>
      <c r="B12" s="44" t="s">
        <v>59</v>
      </c>
      <c r="C12" s="43" t="s">
        <v>60</v>
      </c>
      <c r="D12" s="44" t="s">
        <v>23</v>
      </c>
      <c r="E12" s="45" t="s">
        <v>61</v>
      </c>
      <c r="F12" s="46">
        <v>3</v>
      </c>
      <c r="G12" s="50" t="s">
        <v>62</v>
      </c>
      <c r="H12" s="47" t="s">
        <v>26</v>
      </c>
      <c r="I12" s="44" t="s">
        <v>27</v>
      </c>
      <c r="J12" s="44"/>
      <c r="K12" s="44" t="s">
        <v>63</v>
      </c>
      <c r="L12" s="44" t="s">
        <v>64</v>
      </c>
      <c r="M12" s="48" t="s">
        <v>65</v>
      </c>
      <c r="N12" s="44"/>
      <c r="O12" s="44" t="s">
        <v>66</v>
      </c>
      <c r="P12" s="44" t="s">
        <v>33</v>
      </c>
      <c r="Q12" s="44" t="s">
        <v>34</v>
      </c>
      <c r="R12" s="50"/>
    </row>
    <row r="13" ht="24" spans="1:18">
      <c r="A13" s="41">
        <v>9</v>
      </c>
      <c r="B13" s="52" t="s">
        <v>67</v>
      </c>
      <c r="C13" s="43" t="s">
        <v>22</v>
      </c>
      <c r="D13" s="44" t="s">
        <v>23</v>
      </c>
      <c r="E13" s="45" t="s">
        <v>68</v>
      </c>
      <c r="F13" s="43">
        <v>1</v>
      </c>
      <c r="G13" s="50" t="s">
        <v>69</v>
      </c>
      <c r="H13" s="47" t="s">
        <v>37</v>
      </c>
      <c r="I13" s="44"/>
      <c r="J13" s="44" t="s">
        <v>70</v>
      </c>
      <c r="K13" s="44" t="s">
        <v>70</v>
      </c>
      <c r="L13" s="44" t="s">
        <v>71</v>
      </c>
      <c r="M13" s="48" t="s">
        <v>72</v>
      </c>
      <c r="N13" s="44"/>
      <c r="O13" s="44" t="s">
        <v>73</v>
      </c>
      <c r="P13" s="44" t="s">
        <v>74</v>
      </c>
      <c r="Q13" s="44">
        <v>18744791581</v>
      </c>
      <c r="R13" s="53"/>
    </row>
    <row r="14" ht="24" spans="1:18">
      <c r="A14" s="41">
        <v>10</v>
      </c>
      <c r="B14" s="54"/>
      <c r="C14" s="43" t="s">
        <v>22</v>
      </c>
      <c r="D14" s="44" t="s">
        <v>23</v>
      </c>
      <c r="E14" s="45" t="s">
        <v>75</v>
      </c>
      <c r="F14" s="43">
        <v>1</v>
      </c>
      <c r="G14" s="50" t="s">
        <v>76</v>
      </c>
      <c r="H14" s="47" t="s">
        <v>37</v>
      </c>
      <c r="I14" s="44"/>
      <c r="J14" s="44" t="s">
        <v>77</v>
      </c>
      <c r="K14" s="44" t="s">
        <v>77</v>
      </c>
      <c r="L14" s="44" t="s">
        <v>78</v>
      </c>
      <c r="M14" s="48" t="s">
        <v>72</v>
      </c>
      <c r="N14" s="44"/>
      <c r="O14" s="44" t="s">
        <v>73</v>
      </c>
      <c r="P14" s="44" t="s">
        <v>74</v>
      </c>
      <c r="Q14" s="44">
        <v>18744791582</v>
      </c>
      <c r="R14" s="53"/>
    </row>
    <row r="15" ht="36" spans="1:18">
      <c r="A15" s="41">
        <v>11</v>
      </c>
      <c r="B15" s="44" t="s">
        <v>79</v>
      </c>
      <c r="C15" s="43" t="s">
        <v>22</v>
      </c>
      <c r="D15" s="44" t="s">
        <v>23</v>
      </c>
      <c r="E15" s="45" t="s">
        <v>80</v>
      </c>
      <c r="F15" s="43">
        <v>1</v>
      </c>
      <c r="G15" s="50" t="s">
        <v>81</v>
      </c>
      <c r="H15" s="47" t="s">
        <v>37</v>
      </c>
      <c r="I15" s="44"/>
      <c r="J15" s="44" t="s">
        <v>28</v>
      </c>
      <c r="K15" s="44" t="s">
        <v>28</v>
      </c>
      <c r="L15" s="44" t="s">
        <v>82</v>
      </c>
      <c r="M15" s="48" t="s">
        <v>72</v>
      </c>
      <c r="N15" s="44"/>
      <c r="O15" s="44" t="s">
        <v>83</v>
      </c>
      <c r="P15" s="44" t="s">
        <v>84</v>
      </c>
      <c r="Q15" s="44">
        <v>15286260566</v>
      </c>
      <c r="R15" s="53"/>
    </row>
    <row r="16" ht="24" spans="1:18">
      <c r="A16" s="41">
        <v>12</v>
      </c>
      <c r="B16" s="42" t="s">
        <v>85</v>
      </c>
      <c r="C16" s="43" t="s">
        <v>86</v>
      </c>
      <c r="D16" s="44" t="s">
        <v>23</v>
      </c>
      <c r="E16" s="45" t="s">
        <v>87</v>
      </c>
      <c r="F16" s="43">
        <v>1</v>
      </c>
      <c r="G16" s="50" t="s">
        <v>76</v>
      </c>
      <c r="H16" s="47" t="s">
        <v>37</v>
      </c>
      <c r="I16" s="44"/>
      <c r="J16" s="44" t="s">
        <v>77</v>
      </c>
      <c r="K16" s="44" t="s">
        <v>77</v>
      </c>
      <c r="L16" s="44" t="s">
        <v>78</v>
      </c>
      <c r="M16" s="48" t="s">
        <v>88</v>
      </c>
      <c r="N16" s="44"/>
      <c r="O16" s="44" t="s">
        <v>89</v>
      </c>
      <c r="P16" s="44" t="s">
        <v>90</v>
      </c>
      <c r="Q16" s="44">
        <v>15185508933</v>
      </c>
      <c r="R16" s="53"/>
    </row>
    <row r="17" ht="24" spans="1:18">
      <c r="A17" s="41">
        <v>13</v>
      </c>
      <c r="B17" s="55"/>
      <c r="C17" s="43" t="s">
        <v>45</v>
      </c>
      <c r="D17" s="44" t="s">
        <v>23</v>
      </c>
      <c r="E17" s="45" t="s">
        <v>91</v>
      </c>
      <c r="F17" s="43">
        <v>1</v>
      </c>
      <c r="G17" s="50" t="s">
        <v>47</v>
      </c>
      <c r="H17" s="47" t="s">
        <v>37</v>
      </c>
      <c r="I17" s="44"/>
      <c r="J17" s="44" t="s">
        <v>45</v>
      </c>
      <c r="K17" s="44" t="s">
        <v>48</v>
      </c>
      <c r="L17" s="44" t="s">
        <v>49</v>
      </c>
      <c r="M17" s="48" t="s">
        <v>92</v>
      </c>
      <c r="N17" s="44"/>
      <c r="O17" s="44" t="s">
        <v>89</v>
      </c>
      <c r="P17" s="44" t="s">
        <v>90</v>
      </c>
      <c r="Q17" s="44">
        <v>15185508933</v>
      </c>
      <c r="R17" s="53"/>
    </row>
    <row r="18" ht="48" spans="1:18">
      <c r="A18" s="41">
        <v>14</v>
      </c>
      <c r="B18" s="56" t="s">
        <v>93</v>
      </c>
      <c r="C18" s="43" t="s">
        <v>45</v>
      </c>
      <c r="D18" s="44" t="s">
        <v>23</v>
      </c>
      <c r="E18" s="45" t="s">
        <v>94</v>
      </c>
      <c r="F18" s="46">
        <v>1</v>
      </c>
      <c r="G18" s="50" t="s">
        <v>95</v>
      </c>
      <c r="H18" s="47" t="s">
        <v>37</v>
      </c>
      <c r="I18" s="44"/>
      <c r="J18" s="44" t="s">
        <v>45</v>
      </c>
      <c r="K18" s="44" t="s">
        <v>48</v>
      </c>
      <c r="L18" s="44" t="s">
        <v>49</v>
      </c>
      <c r="M18" s="48" t="s">
        <v>96</v>
      </c>
      <c r="N18" s="44"/>
      <c r="O18" s="44" t="s">
        <v>97</v>
      </c>
      <c r="P18" s="44" t="s">
        <v>98</v>
      </c>
      <c r="Q18" s="44">
        <v>13595477245</v>
      </c>
      <c r="R18" s="53"/>
    </row>
    <row r="19" ht="36" spans="1:18">
      <c r="A19" s="41">
        <v>15</v>
      </c>
      <c r="B19" s="44" t="s">
        <v>99</v>
      </c>
      <c r="C19" s="43" t="s">
        <v>100</v>
      </c>
      <c r="D19" s="44" t="s">
        <v>23</v>
      </c>
      <c r="E19" s="45" t="s">
        <v>101</v>
      </c>
      <c r="F19" s="43">
        <v>1</v>
      </c>
      <c r="G19" s="50" t="s">
        <v>102</v>
      </c>
      <c r="H19" s="47" t="s">
        <v>37</v>
      </c>
      <c r="I19" s="44"/>
      <c r="J19" s="44" t="s">
        <v>100</v>
      </c>
      <c r="K19" s="44" t="s">
        <v>100</v>
      </c>
      <c r="L19" s="44" t="s">
        <v>103</v>
      </c>
      <c r="M19" s="48" t="s">
        <v>104</v>
      </c>
      <c r="N19" s="44"/>
      <c r="O19" s="44" t="s">
        <v>105</v>
      </c>
      <c r="P19" s="44" t="s">
        <v>106</v>
      </c>
      <c r="Q19" s="44">
        <v>13595423259</v>
      </c>
      <c r="R19" s="53"/>
    </row>
    <row r="20" ht="48" spans="1:18">
      <c r="A20" s="41">
        <v>16</v>
      </c>
      <c r="B20" s="44" t="s">
        <v>107</v>
      </c>
      <c r="C20" s="43" t="s">
        <v>45</v>
      </c>
      <c r="D20" s="44" t="s">
        <v>23</v>
      </c>
      <c r="E20" s="45" t="s">
        <v>108</v>
      </c>
      <c r="F20" s="43">
        <v>1</v>
      </c>
      <c r="G20" s="50" t="s">
        <v>47</v>
      </c>
      <c r="H20" s="47" t="s">
        <v>37</v>
      </c>
      <c r="I20" s="44"/>
      <c r="J20" s="44" t="s">
        <v>45</v>
      </c>
      <c r="K20" s="44" t="s">
        <v>48</v>
      </c>
      <c r="L20" s="44" t="s">
        <v>49</v>
      </c>
      <c r="M20" s="48" t="s">
        <v>109</v>
      </c>
      <c r="N20" s="44"/>
      <c r="O20" s="44" t="s">
        <v>110</v>
      </c>
      <c r="P20" s="44" t="s">
        <v>111</v>
      </c>
      <c r="Q20" s="44">
        <v>15808547473</v>
      </c>
      <c r="R20" s="53"/>
    </row>
    <row r="21" ht="36" spans="1:18">
      <c r="A21" s="41">
        <v>17</v>
      </c>
      <c r="B21" s="44" t="s">
        <v>112</v>
      </c>
      <c r="C21" s="43" t="s">
        <v>22</v>
      </c>
      <c r="D21" s="44" t="s">
        <v>23</v>
      </c>
      <c r="E21" s="45" t="s">
        <v>113</v>
      </c>
      <c r="F21" s="43">
        <v>1</v>
      </c>
      <c r="G21" s="50" t="s">
        <v>81</v>
      </c>
      <c r="H21" s="47" t="s">
        <v>37</v>
      </c>
      <c r="I21" s="44"/>
      <c r="J21" s="44" t="s">
        <v>28</v>
      </c>
      <c r="K21" s="44" t="s">
        <v>28</v>
      </c>
      <c r="L21" s="44" t="s">
        <v>82</v>
      </c>
      <c r="M21" s="48" t="s">
        <v>72</v>
      </c>
      <c r="N21" s="44"/>
      <c r="O21" s="44" t="s">
        <v>114</v>
      </c>
      <c r="P21" s="44" t="s">
        <v>111</v>
      </c>
      <c r="Q21" s="44">
        <v>15808547473</v>
      </c>
      <c r="R21" s="53"/>
    </row>
    <row r="22" ht="36" spans="1:18">
      <c r="A22" s="41">
        <v>18</v>
      </c>
      <c r="B22" s="44" t="s">
        <v>115</v>
      </c>
      <c r="C22" s="43" t="s">
        <v>22</v>
      </c>
      <c r="D22" s="44" t="s">
        <v>23</v>
      </c>
      <c r="E22" s="45" t="s">
        <v>116</v>
      </c>
      <c r="F22" s="43">
        <v>1</v>
      </c>
      <c r="G22" s="50" t="s">
        <v>81</v>
      </c>
      <c r="H22" s="47" t="s">
        <v>37</v>
      </c>
      <c r="I22" s="44"/>
      <c r="J22" s="44" t="s">
        <v>28</v>
      </c>
      <c r="K22" s="44" t="s">
        <v>28</v>
      </c>
      <c r="L22" s="44" t="s">
        <v>82</v>
      </c>
      <c r="M22" s="48" t="s">
        <v>72</v>
      </c>
      <c r="N22" s="44"/>
      <c r="O22" s="44" t="s">
        <v>117</v>
      </c>
      <c r="P22" s="44" t="s">
        <v>118</v>
      </c>
      <c r="Q22" s="44">
        <v>14727636817</v>
      </c>
      <c r="R22" s="53"/>
    </row>
    <row r="23" ht="24" spans="1:18">
      <c r="A23" s="41">
        <v>19</v>
      </c>
      <c r="B23" s="42" t="s">
        <v>119</v>
      </c>
      <c r="C23" s="43" t="s">
        <v>45</v>
      </c>
      <c r="D23" s="44" t="s">
        <v>23</v>
      </c>
      <c r="E23" s="45" t="s">
        <v>120</v>
      </c>
      <c r="F23" s="43">
        <v>1</v>
      </c>
      <c r="G23" s="57" t="s">
        <v>47</v>
      </c>
      <c r="H23" s="47" t="s">
        <v>37</v>
      </c>
      <c r="I23" s="44"/>
      <c r="J23" s="46" t="s">
        <v>45</v>
      </c>
      <c r="K23" s="44" t="s">
        <v>48</v>
      </c>
      <c r="L23" s="44" t="s">
        <v>49</v>
      </c>
      <c r="M23" s="48" t="s">
        <v>58</v>
      </c>
      <c r="N23" s="47"/>
      <c r="O23" s="44" t="s">
        <v>121</v>
      </c>
      <c r="P23" s="44" t="s">
        <v>122</v>
      </c>
      <c r="Q23" s="44">
        <v>15286243523</v>
      </c>
      <c r="R23" s="53"/>
    </row>
    <row r="24" ht="36" spans="1:18">
      <c r="A24" s="41">
        <v>20</v>
      </c>
      <c r="B24" s="51"/>
      <c r="C24" s="43" t="s">
        <v>60</v>
      </c>
      <c r="D24" s="44" t="s">
        <v>23</v>
      </c>
      <c r="E24" s="45" t="s">
        <v>123</v>
      </c>
      <c r="F24" s="43">
        <v>1</v>
      </c>
      <c r="G24" s="57" t="s">
        <v>62</v>
      </c>
      <c r="H24" s="47" t="s">
        <v>37</v>
      </c>
      <c r="I24" s="44"/>
      <c r="J24" s="47" t="s">
        <v>124</v>
      </c>
      <c r="K24" s="47" t="s">
        <v>125</v>
      </c>
      <c r="L24" s="47" t="s">
        <v>64</v>
      </c>
      <c r="M24" s="48" t="s">
        <v>126</v>
      </c>
      <c r="N24" s="53"/>
      <c r="O24" s="44" t="s">
        <v>121</v>
      </c>
      <c r="P24" s="44" t="s">
        <v>122</v>
      </c>
      <c r="Q24" s="44">
        <v>15286243523</v>
      </c>
      <c r="R24" s="53"/>
    </row>
    <row r="25" ht="36" spans="1:18">
      <c r="A25" s="41">
        <v>21</v>
      </c>
      <c r="B25" s="55"/>
      <c r="C25" s="43" t="s">
        <v>22</v>
      </c>
      <c r="D25" s="44" t="s">
        <v>23</v>
      </c>
      <c r="E25" s="45" t="s">
        <v>127</v>
      </c>
      <c r="F25" s="46">
        <v>1</v>
      </c>
      <c r="G25" s="50" t="s">
        <v>128</v>
      </c>
      <c r="H25" s="47" t="s">
        <v>26</v>
      </c>
      <c r="I25" s="44" t="s">
        <v>27</v>
      </c>
      <c r="J25" s="44"/>
      <c r="K25" s="44" t="s">
        <v>129</v>
      </c>
      <c r="L25" s="44" t="s">
        <v>130</v>
      </c>
      <c r="M25" s="48" t="s">
        <v>131</v>
      </c>
      <c r="N25" s="53"/>
      <c r="O25" s="44" t="s">
        <v>121</v>
      </c>
      <c r="P25" s="44" t="s">
        <v>122</v>
      </c>
      <c r="Q25" s="44">
        <v>15286243523</v>
      </c>
      <c r="R25" s="53"/>
    </row>
    <row r="26" ht="36" spans="1:18">
      <c r="A26" s="41">
        <v>22</v>
      </c>
      <c r="B26" s="44" t="s">
        <v>132</v>
      </c>
      <c r="C26" s="43" t="s">
        <v>22</v>
      </c>
      <c r="D26" s="44" t="s">
        <v>23</v>
      </c>
      <c r="E26" s="45" t="s">
        <v>133</v>
      </c>
      <c r="F26" s="43">
        <v>1</v>
      </c>
      <c r="G26" s="50" t="s">
        <v>134</v>
      </c>
      <c r="H26" s="47" t="s">
        <v>37</v>
      </c>
      <c r="I26" s="44"/>
      <c r="J26" s="44" t="s">
        <v>135</v>
      </c>
      <c r="K26" s="44" t="s">
        <v>136</v>
      </c>
      <c r="L26" s="44" t="s">
        <v>137</v>
      </c>
      <c r="M26" s="48" t="s">
        <v>88</v>
      </c>
      <c r="N26" s="44"/>
      <c r="O26" s="44" t="s">
        <v>138</v>
      </c>
      <c r="P26" s="44" t="s">
        <v>139</v>
      </c>
      <c r="Q26" s="44">
        <v>13379618957</v>
      </c>
      <c r="R26" s="53"/>
    </row>
  </sheetData>
  <sheetProtection algorithmName="SHA-512" hashValue="fo7x5Dx6sYqUOF2w7tjStBkkG0eo3V25/r/kE2TuYm+MFxZSDylxZza7zFEddgTUzOyBHokJCyCKXcY94m8O2w==" saltValue="fLhsKEHosiKEJk4dpFaXiw==" spinCount="100000" sheet="1" objects="1"/>
  <autoFilter xmlns:etc="http://www.wps.cn/officeDocument/2017/etCustomData" ref="A3:R26" etc:filterBottomFollowUsedRange="0">
    <extLst/>
  </autoFilter>
  <mergeCells count="21">
    <mergeCell ref="A2:R2"/>
    <mergeCell ref="J3:L3"/>
    <mergeCell ref="A3:A4"/>
    <mergeCell ref="B3:B4"/>
    <mergeCell ref="B5:B11"/>
    <mergeCell ref="B13:B14"/>
    <mergeCell ref="B16:B17"/>
    <mergeCell ref="B23:B25"/>
    <mergeCell ref="C3:C4"/>
    <mergeCell ref="D3:D4"/>
    <mergeCell ref="E3:E4"/>
    <mergeCell ref="F3:F4"/>
    <mergeCell ref="G3:G4"/>
    <mergeCell ref="H3:H4"/>
    <mergeCell ref="I3:I4"/>
    <mergeCell ref="M3:M4"/>
    <mergeCell ref="N3:N4"/>
    <mergeCell ref="O3:O4"/>
    <mergeCell ref="P3:P4"/>
    <mergeCell ref="Q3:Q4"/>
    <mergeCell ref="R3:R4"/>
  </mergeCells>
  <dataValidations count="3">
    <dataValidation type="list" allowBlank="1" showInputMessage="1" showErrorMessage="1" sqref="C5:C12">
      <formula1>"医生,医技,护理,行政"</formula1>
    </dataValidation>
    <dataValidation type="list" allowBlank="1" showInputMessage="1" showErrorMessage="1" sqref="D5:D12">
      <formula1>"专业技术岗,管理岗,工勤岗"</formula1>
    </dataValidation>
    <dataValidation type="list" allowBlank="1" showInputMessage="1" showErrorMessage="1" sqref="H5:H12">
      <formula1>"全日制大学本科及以上,全日制大学专科及以上,中专及以上"</formula1>
    </dataValidation>
  </dataValidations>
  <pageMargins left="0.75" right="0.75" top="1" bottom="1" header="0.5" footer="0.5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DN21"/>
  <sheetViews>
    <sheetView workbookViewId="0">
      <selection activeCell="R14" sqref="R14"/>
    </sheetView>
  </sheetViews>
  <sheetFormatPr defaultColWidth="9" defaultRowHeight="13.5"/>
  <cols>
    <col min="1" max="1" width="8.63333333333333" style="12" customWidth="1"/>
    <col min="2" max="2" width="5.43333333333333" style="12" customWidth="1"/>
    <col min="3" max="3" width="5.325" style="12" customWidth="1"/>
    <col min="4" max="4" width="8" style="12" customWidth="1"/>
    <col min="5" max="6" width="10.1333333333333" style="12" customWidth="1"/>
    <col min="7" max="7" width="6.5" style="12" customWidth="1"/>
    <col min="8" max="9" width="8.25" style="12" customWidth="1"/>
    <col min="10" max="11" width="6.38333333333333" style="12" customWidth="1"/>
    <col min="12" max="12" width="5.25" style="12" customWidth="1"/>
    <col min="13" max="13" width="6.38333333333333" style="12" customWidth="1"/>
    <col min="14" max="14" width="5.38333333333333" style="12" customWidth="1"/>
    <col min="15" max="19" width="6.13333333333333" style="12" customWidth="1"/>
    <col min="20" max="20" width="11.25" style="12" customWidth="1"/>
    <col min="21" max="16342" width="9" style="13"/>
  </cols>
  <sheetData>
    <row r="1" s="7" customFormat="1" ht="33.75" customHeight="1" spans="1:1024 1025:16342">
      <c r="A1" s="14" t="s">
        <v>140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</row>
    <row r="2" s="8" customFormat="1" ht="18.75" customHeight="1" spans="1:1024 1025:1634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6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</row>
    <row r="3" s="9" customFormat="1" ht="22.5" customHeight="1" spans="1:1024 1025:16342">
      <c r="A3" s="17" t="s">
        <v>141</v>
      </c>
      <c r="B3" s="18" t="s">
        <v>142</v>
      </c>
      <c r="C3" s="19" t="s">
        <v>143</v>
      </c>
      <c r="D3" s="20"/>
      <c r="E3" s="20"/>
      <c r="F3" s="21"/>
      <c r="G3" s="21"/>
      <c r="H3" s="21"/>
      <c r="I3" s="21"/>
      <c r="J3" s="19" t="s">
        <v>144</v>
      </c>
      <c r="K3" s="20"/>
      <c r="L3" s="20"/>
      <c r="M3" s="20"/>
      <c r="N3" s="20"/>
      <c r="O3" s="20"/>
      <c r="P3" s="20"/>
      <c r="Q3" s="20"/>
      <c r="R3" s="20"/>
      <c r="S3" s="20"/>
      <c r="T3" s="17" t="s">
        <v>145</v>
      </c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</row>
    <row r="4" s="10" customFormat="1" ht="30.75" customHeight="1" spans="1:1024 1025:16342">
      <c r="A4" s="22"/>
      <c r="B4" s="23"/>
      <c r="C4" s="23"/>
      <c r="D4" s="23" t="s">
        <v>146</v>
      </c>
      <c r="E4" s="23" t="s">
        <v>147</v>
      </c>
      <c r="F4" s="24" t="s">
        <v>148</v>
      </c>
      <c r="G4" s="25" t="s">
        <v>149</v>
      </c>
      <c r="H4" s="24" t="s">
        <v>150</v>
      </c>
      <c r="I4" s="24" t="s">
        <v>151</v>
      </c>
      <c r="J4" s="23"/>
      <c r="K4" s="23" t="s">
        <v>152</v>
      </c>
      <c r="L4" s="23" t="s">
        <v>153</v>
      </c>
      <c r="M4" s="26" t="s">
        <v>154</v>
      </c>
      <c r="N4" s="26" t="s">
        <v>155</v>
      </c>
      <c r="O4" s="26" t="s">
        <v>156</v>
      </c>
      <c r="P4" s="26" t="s">
        <v>157</v>
      </c>
      <c r="Q4" s="26" t="s">
        <v>158</v>
      </c>
      <c r="R4" s="26" t="s">
        <v>159</v>
      </c>
      <c r="S4" s="23" t="s">
        <v>160</v>
      </c>
      <c r="T4" s="22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</row>
    <row r="5" s="10" customFormat="1" ht="33" customHeight="1" spans="1:1024 1025:16342">
      <c r="A5" s="27"/>
      <c r="B5" s="28"/>
      <c r="C5" s="28"/>
      <c r="D5" s="28"/>
      <c r="E5" s="28"/>
      <c r="F5" s="24"/>
      <c r="G5" s="29"/>
      <c r="H5" s="24"/>
      <c r="I5" s="24"/>
      <c r="J5" s="28"/>
      <c r="K5" s="28"/>
      <c r="L5" s="28"/>
      <c r="M5" s="30"/>
      <c r="N5" s="30"/>
      <c r="O5" s="30"/>
      <c r="P5" s="30"/>
      <c r="Q5" s="30"/>
      <c r="R5" s="30"/>
      <c r="S5" s="28"/>
      <c r="T5" s="27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</row>
    <row r="6" s="11" customFormat="1" ht="25" customHeight="1" spans="1:1024 1025:16342">
      <c r="A6" s="31" t="s">
        <v>161</v>
      </c>
      <c r="B6" s="31" t="e">
        <f>SUMPRODUCT((#REF!=A6)*#REF!)</f>
        <v>#REF!</v>
      </c>
      <c r="C6" s="31" t="e">
        <f>SUM(D6:I6)</f>
        <v>#REF!</v>
      </c>
      <c r="D6" s="31" t="e">
        <f>SUMPRODUCT((#REF!=$A6)*#REF!*(#REF!="是"))</f>
        <v>#REF!</v>
      </c>
      <c r="E6" s="31" t="e">
        <f>SUMPRODUCT((#REF!=$A6)*#REF!*(#REF!="是"))</f>
        <v>#REF!</v>
      </c>
      <c r="F6" s="31" t="e">
        <f>SUMPRODUCT((#REF!=$A6)*#REF!*(#REF!="是"))</f>
        <v>#REF!</v>
      </c>
      <c r="G6" s="31" t="e">
        <f>SUMPRODUCT((#REF!=$A6)*#REF!*(#REF!="是"))</f>
        <v>#REF!</v>
      </c>
      <c r="H6" s="31" t="e">
        <f>SUMPRODUCT((#REF!=$A6)*#REF!*(#REF!="是"))</f>
        <v>#REF!</v>
      </c>
      <c r="I6" s="31" t="e">
        <f>SUMPRODUCT((#REF!=$A6)*#REF!*(#REF!="是"))</f>
        <v>#REF!</v>
      </c>
      <c r="J6" s="31" t="e">
        <f>SUM(K6:S6)</f>
        <v>#REF!</v>
      </c>
      <c r="K6" s="31" t="e">
        <f>SUMPRODUCT((#REF!=$A6)*#REF!*(#REF!="教育教学"))</f>
        <v>#REF!</v>
      </c>
      <c r="L6" s="31" t="e">
        <f>SUMPRODUCT((#REF!=$A6)*#REF!*(#REF!="新型"))</f>
        <v>#REF!</v>
      </c>
      <c r="M6" s="31" t="e">
        <f>SUMPRODUCT((#REF!=$A6)*#REF!*(#REF!="新型工业化"))</f>
        <v>#REF!</v>
      </c>
      <c r="N6" s="31" t="e">
        <f>SUMPRODUCT((#REF!=$A6)*#REF!*(#REF!="新型城镇化"))</f>
        <v>#REF!</v>
      </c>
      <c r="O6" s="31" t="e">
        <f>SUMPRODUCT((#REF!=$A6)*#REF!*(#REF!="农业现代化"))</f>
        <v>#REF!</v>
      </c>
      <c r="P6" s="31" t="e">
        <f>SUMPRODUCT((#REF!=$A6)*#REF!*(#REF!="旅游产业化"))</f>
        <v>#REF!</v>
      </c>
      <c r="Q6" s="31" t="e">
        <f>SUMPRODUCT((#REF!=$A6)*#REF!*(#REF!="经济经融"))</f>
        <v>#REF!</v>
      </c>
      <c r="R6" s="31" t="e">
        <f>SUMPRODUCT((#REF!=$A6)*#REF!*(#REF!="生态环境"))</f>
        <v>#REF!</v>
      </c>
      <c r="S6" s="31" t="e">
        <f>SUMPRODUCT((#REF!=$A6)*#REF!*(#REF!="法律法治"))</f>
        <v>#REF!</v>
      </c>
      <c r="T6" s="31"/>
    </row>
    <row r="7" s="11" customFormat="1" ht="25" customHeight="1" spans="1:1024 1025:16342">
      <c r="A7" s="31" t="s">
        <v>162</v>
      </c>
      <c r="B7" s="31" t="e">
        <f>SUMPRODUCT((#REF!=A7)*#REF!)</f>
        <v>#REF!</v>
      </c>
      <c r="C7" s="31" t="e">
        <f t="shared" ref="C7:C18" si="0">SUM(D7:I7)</f>
        <v>#REF!</v>
      </c>
      <c r="D7" s="31" t="e">
        <f>SUMPRODUCT((#REF!=$A7)*#REF!*(#REF!="是"))</f>
        <v>#REF!</v>
      </c>
      <c r="E7" s="31" t="e">
        <f>SUMPRODUCT((#REF!=$A7)*#REF!*(#REF!="是"))</f>
        <v>#REF!</v>
      </c>
      <c r="F7" s="31" t="e">
        <f>SUMPRODUCT((#REF!=$A7)*#REF!*(#REF!="是"))</f>
        <v>#REF!</v>
      </c>
      <c r="G7" s="31" t="e">
        <f>SUMPRODUCT((#REF!=$A7)*#REF!*(#REF!="是"))</f>
        <v>#REF!</v>
      </c>
      <c r="H7" s="31" t="e">
        <f>SUMPRODUCT((#REF!=$A7)*#REF!*(#REF!="是"))</f>
        <v>#REF!</v>
      </c>
      <c r="I7" s="31" t="e">
        <f>SUMPRODUCT((#REF!=$A7)*#REF!*(#REF!="是"))</f>
        <v>#REF!</v>
      </c>
      <c r="J7" s="31" t="e">
        <f t="shared" ref="J7:J18" si="1">SUM(K7:S7)</f>
        <v>#REF!</v>
      </c>
      <c r="K7" s="31" t="e">
        <f>SUMPRODUCT((#REF!=$A7)*#REF!*(#REF!="教育教学"))</f>
        <v>#REF!</v>
      </c>
      <c r="L7" s="31" t="e">
        <f>SUMPRODUCT((#REF!=$A7)*#REF!*(#REF!="医疗卫生"))</f>
        <v>#REF!</v>
      </c>
      <c r="M7" s="31" t="e">
        <f>SUMPRODUCT((#REF!=$A7)*#REF!*(#REF!="新型工业化"))</f>
        <v>#REF!</v>
      </c>
      <c r="N7" s="31" t="e">
        <f>SUMPRODUCT((#REF!=$A7)*#REF!*(#REF!="新型城镇化"))</f>
        <v>#REF!</v>
      </c>
      <c r="O7" s="31" t="e">
        <f>SUMPRODUCT((#REF!=$A7)*#REF!*(#REF!="农业现代化"))</f>
        <v>#REF!</v>
      </c>
      <c r="P7" s="31" t="e">
        <f>SUMPRODUCT((#REF!=$A7)*#REF!*(#REF!="旅游产业化"))</f>
        <v>#REF!</v>
      </c>
      <c r="Q7" s="31" t="e">
        <f>SUMPRODUCT((#REF!=$A7)*#REF!*(#REF!="经济经融"))</f>
        <v>#REF!</v>
      </c>
      <c r="R7" s="31" t="e">
        <f>SUMPRODUCT((#REF!=$A7)*#REF!*(#REF!="生态环境"))</f>
        <v>#REF!</v>
      </c>
      <c r="S7" s="31" t="e">
        <f>SUMPRODUCT((#REF!=$A7)*#REF!*(#REF!="法律法治"))</f>
        <v>#REF!</v>
      </c>
      <c r="T7" s="32"/>
    </row>
    <row r="8" s="11" customFormat="1" ht="25" customHeight="1" spans="1:1024 1025:16342">
      <c r="A8" s="31" t="s">
        <v>163</v>
      </c>
      <c r="B8" s="31" t="e">
        <f>SUMPRODUCT((#REF!=A8)*#REF!)</f>
        <v>#REF!</v>
      </c>
      <c r="C8" s="31" t="e">
        <f t="shared" si="0"/>
        <v>#REF!</v>
      </c>
      <c r="D8" s="31" t="e">
        <f>SUMPRODUCT((#REF!=$A8)*#REF!*(#REF!="是"))</f>
        <v>#REF!</v>
      </c>
      <c r="E8" s="31" t="e">
        <f>SUMPRODUCT((#REF!=$A8)*#REF!*(#REF!="是"))</f>
        <v>#REF!</v>
      </c>
      <c r="F8" s="31" t="e">
        <f>SUMPRODUCT((#REF!=$A8)*#REF!*(#REF!="是"))</f>
        <v>#REF!</v>
      </c>
      <c r="G8" s="31" t="e">
        <f>SUMPRODUCT((#REF!=$A8)*#REF!*(#REF!="是"))</f>
        <v>#REF!</v>
      </c>
      <c r="H8" s="31" t="e">
        <f>SUMPRODUCT((#REF!=$A8)*#REF!*(#REF!="是"))</f>
        <v>#REF!</v>
      </c>
      <c r="I8" s="31" t="e">
        <f>SUMPRODUCT((#REF!=$A8)*#REF!*(#REF!="是"))</f>
        <v>#REF!</v>
      </c>
      <c r="J8" s="31" t="e">
        <f t="shared" si="1"/>
        <v>#REF!</v>
      </c>
      <c r="K8" s="31" t="e">
        <f>SUMPRODUCT((#REF!=$A8)*#REF!*(#REF!="教育教学"))</f>
        <v>#REF!</v>
      </c>
      <c r="L8" s="31" t="e">
        <f>SUMPRODUCT((#REF!=$A8)*#REF!*(#REF!="医疗卫生"))</f>
        <v>#REF!</v>
      </c>
      <c r="M8" s="31" t="e">
        <f>SUMPRODUCT((#REF!=$A8)*#REF!*(#REF!="新型工业化"))</f>
        <v>#REF!</v>
      </c>
      <c r="N8" s="31" t="e">
        <f>SUMPRODUCT((#REF!=$A8)*#REF!*(#REF!="新型城镇化"))</f>
        <v>#REF!</v>
      </c>
      <c r="O8" s="31" t="e">
        <f>SUMPRODUCT((#REF!=$A8)*#REF!*(#REF!="农业现代化"))</f>
        <v>#REF!</v>
      </c>
      <c r="P8" s="31" t="e">
        <f>SUMPRODUCT((#REF!=$A8)*#REF!*(#REF!="旅游产业化"))</f>
        <v>#REF!</v>
      </c>
      <c r="Q8" s="31" t="e">
        <f>SUMPRODUCT((#REF!=$A8)*#REF!*(#REF!="经济经融"))</f>
        <v>#REF!</v>
      </c>
      <c r="R8" s="31" t="e">
        <f>SUMPRODUCT((#REF!=$A8)*#REF!*(#REF!="生态环境"))</f>
        <v>#REF!</v>
      </c>
      <c r="S8" s="31" t="e">
        <f>SUMPRODUCT((#REF!=$A8)*#REF!*(#REF!="法律法治"))</f>
        <v>#REF!</v>
      </c>
      <c r="T8" s="33"/>
    </row>
    <row r="9" s="11" customFormat="1" ht="25" customHeight="1" spans="1:1024 1025:16342">
      <c r="A9" s="31" t="s">
        <v>164</v>
      </c>
      <c r="B9" s="31" t="e">
        <f>SUMPRODUCT((#REF!=A9)*#REF!)</f>
        <v>#REF!</v>
      </c>
      <c r="C9" s="31" t="e">
        <f t="shared" si="0"/>
        <v>#REF!</v>
      </c>
      <c r="D9" s="31" t="e">
        <f>SUMPRODUCT((#REF!=$A9)*#REF!*(#REF!="是"))</f>
        <v>#REF!</v>
      </c>
      <c r="E9" s="31" t="e">
        <f>SUMPRODUCT((#REF!=$A9)*#REF!*(#REF!="是"))</f>
        <v>#REF!</v>
      </c>
      <c r="F9" s="31" t="e">
        <f>SUMPRODUCT((#REF!=$A9)*#REF!*(#REF!="是"))</f>
        <v>#REF!</v>
      </c>
      <c r="G9" s="31" t="e">
        <f>SUMPRODUCT((#REF!=$A9)*#REF!*(#REF!="是"))</f>
        <v>#REF!</v>
      </c>
      <c r="H9" s="31" t="e">
        <f>SUMPRODUCT((#REF!=$A9)*#REF!*(#REF!="是"))</f>
        <v>#REF!</v>
      </c>
      <c r="I9" s="31" t="e">
        <f>SUMPRODUCT((#REF!=$A9)*#REF!*(#REF!="是"))</f>
        <v>#REF!</v>
      </c>
      <c r="J9" s="31" t="e">
        <f t="shared" si="1"/>
        <v>#REF!</v>
      </c>
      <c r="K9" s="31" t="e">
        <f>SUMPRODUCT((#REF!=$A9)*#REF!*(#REF!="教育教学"))</f>
        <v>#REF!</v>
      </c>
      <c r="L9" s="31" t="e">
        <f>SUMPRODUCT((#REF!=$A9)*#REF!*(#REF!="医疗卫生"))</f>
        <v>#REF!</v>
      </c>
      <c r="M9" s="31" t="e">
        <f>SUMPRODUCT((#REF!=$A9)*#REF!*(#REF!="新型工业化"))</f>
        <v>#REF!</v>
      </c>
      <c r="N9" s="31" t="e">
        <f>SUMPRODUCT((#REF!=$A9)*#REF!*(#REF!="新型城镇化"))</f>
        <v>#REF!</v>
      </c>
      <c r="O9" s="31" t="e">
        <f>SUMPRODUCT((#REF!=$A9)*#REF!*(#REF!="农业现代化"))</f>
        <v>#REF!</v>
      </c>
      <c r="P9" s="31" t="e">
        <f>SUMPRODUCT((#REF!=$A9)*#REF!*(#REF!="旅游产业化"))</f>
        <v>#REF!</v>
      </c>
      <c r="Q9" s="31" t="e">
        <f>SUMPRODUCT((#REF!=$A9)*#REF!*(#REF!="经济经融"))</f>
        <v>#REF!</v>
      </c>
      <c r="R9" s="31" t="e">
        <f>SUMPRODUCT((#REF!=$A9)*#REF!*(#REF!="生态环境"))</f>
        <v>#REF!</v>
      </c>
      <c r="S9" s="31" t="e">
        <f>SUMPRODUCT((#REF!=$A9)*#REF!*(#REF!="法律法治"))</f>
        <v>#REF!</v>
      </c>
      <c r="T9" s="33"/>
    </row>
    <row r="10" s="11" customFormat="1" ht="25" customHeight="1" spans="1:1024 1025:16342">
      <c r="A10" s="31" t="s">
        <v>165</v>
      </c>
      <c r="B10" s="31" t="e">
        <f>SUMPRODUCT((#REF!=A10)*#REF!)</f>
        <v>#REF!</v>
      </c>
      <c r="C10" s="31" t="e">
        <f t="shared" si="0"/>
        <v>#REF!</v>
      </c>
      <c r="D10" s="31" t="e">
        <f>SUMPRODUCT((#REF!=$A10)*#REF!*(#REF!="是"))</f>
        <v>#REF!</v>
      </c>
      <c r="E10" s="31" t="e">
        <f>SUMPRODUCT((#REF!=$A10)*#REF!*(#REF!="是"))</f>
        <v>#REF!</v>
      </c>
      <c r="F10" s="31" t="e">
        <f>SUMPRODUCT((#REF!=$A10)*#REF!*(#REF!="是"))</f>
        <v>#REF!</v>
      </c>
      <c r="G10" s="31" t="e">
        <f>SUMPRODUCT((#REF!=$A10)*#REF!*(#REF!="是"))</f>
        <v>#REF!</v>
      </c>
      <c r="H10" s="31" t="e">
        <f>SUMPRODUCT((#REF!=$A10)*#REF!*(#REF!="是"))</f>
        <v>#REF!</v>
      </c>
      <c r="I10" s="31" t="e">
        <f>SUMPRODUCT((#REF!=$A10)*#REF!*(#REF!="是"))</f>
        <v>#REF!</v>
      </c>
      <c r="J10" s="31" t="e">
        <f t="shared" si="1"/>
        <v>#REF!</v>
      </c>
      <c r="K10" s="31" t="e">
        <f>SUMPRODUCT((#REF!=$A10)*#REF!*(#REF!="教育教学"))</f>
        <v>#REF!</v>
      </c>
      <c r="L10" s="31" t="e">
        <f>SUMPRODUCT((#REF!=$A10)*#REF!*(#REF!="医疗卫生"))</f>
        <v>#REF!</v>
      </c>
      <c r="M10" s="31" t="e">
        <f>SUMPRODUCT((#REF!=$A10)*#REF!*(#REF!="新型工业化"))</f>
        <v>#REF!</v>
      </c>
      <c r="N10" s="31" t="e">
        <f>SUMPRODUCT((#REF!=$A10)*#REF!*(#REF!="新型城镇化"))</f>
        <v>#REF!</v>
      </c>
      <c r="O10" s="31" t="e">
        <f>SUMPRODUCT((#REF!=$A10)*#REF!*(#REF!="农业现代化"))</f>
        <v>#REF!</v>
      </c>
      <c r="P10" s="31" t="e">
        <f>SUMPRODUCT((#REF!=$A10)*#REF!*(#REF!="旅游产业化"))</f>
        <v>#REF!</v>
      </c>
      <c r="Q10" s="31" t="e">
        <f>SUMPRODUCT((#REF!=$A10)*#REF!*(#REF!="经济经融"))</f>
        <v>#REF!</v>
      </c>
      <c r="R10" s="31" t="e">
        <f>SUMPRODUCT((#REF!=$A10)*#REF!*(#REF!="生态环境"))</f>
        <v>#REF!</v>
      </c>
      <c r="S10" s="31" t="e">
        <f>SUMPRODUCT((#REF!=$A10)*#REF!*(#REF!="法律法治"))</f>
        <v>#REF!</v>
      </c>
      <c r="T10" s="33"/>
    </row>
    <row r="11" s="11" customFormat="1" ht="25" customHeight="1" spans="1:1024 1025:16342">
      <c r="A11" s="31" t="s">
        <v>166</v>
      </c>
      <c r="B11" s="31" t="e">
        <f>SUMPRODUCT((#REF!=A11)*#REF!)</f>
        <v>#REF!</v>
      </c>
      <c r="C11" s="31" t="e">
        <f t="shared" si="0"/>
        <v>#REF!</v>
      </c>
      <c r="D11" s="31" t="e">
        <f>SUMPRODUCT((#REF!=$A11)*#REF!*(#REF!="是"))</f>
        <v>#REF!</v>
      </c>
      <c r="E11" s="31" t="e">
        <f>SUMPRODUCT((#REF!=$A11)*#REF!*(#REF!="是"))</f>
        <v>#REF!</v>
      </c>
      <c r="F11" s="31" t="e">
        <f>SUMPRODUCT((#REF!=$A11)*#REF!*(#REF!="是"))</f>
        <v>#REF!</v>
      </c>
      <c r="G11" s="31" t="e">
        <f>SUMPRODUCT((#REF!=$A11)*#REF!*(#REF!="是"))</f>
        <v>#REF!</v>
      </c>
      <c r="H11" s="31" t="e">
        <f>SUMPRODUCT((#REF!=$A11)*#REF!*(#REF!="是"))</f>
        <v>#REF!</v>
      </c>
      <c r="I11" s="31" t="e">
        <f>SUMPRODUCT((#REF!=$A11)*#REF!*(#REF!="是"))</f>
        <v>#REF!</v>
      </c>
      <c r="J11" s="31" t="e">
        <f t="shared" si="1"/>
        <v>#REF!</v>
      </c>
      <c r="K11" s="31" t="e">
        <f>SUMPRODUCT((#REF!=$A11)*#REF!*(#REF!="教育教学"))</f>
        <v>#REF!</v>
      </c>
      <c r="L11" s="31" t="e">
        <f>SUMPRODUCT((#REF!=$A11)*#REF!*(#REF!="医疗卫生"))</f>
        <v>#REF!</v>
      </c>
      <c r="M11" s="31" t="e">
        <f>SUMPRODUCT((#REF!=$A11)*#REF!*(#REF!="新型工业化"))</f>
        <v>#REF!</v>
      </c>
      <c r="N11" s="31" t="e">
        <f>SUMPRODUCT((#REF!=$A11)*#REF!*(#REF!="新型城镇化"))</f>
        <v>#REF!</v>
      </c>
      <c r="O11" s="31" t="e">
        <f>SUMPRODUCT((#REF!=$A11)*#REF!*(#REF!="农业现代化"))</f>
        <v>#REF!</v>
      </c>
      <c r="P11" s="31" t="e">
        <f>SUMPRODUCT((#REF!=$A11)*#REF!*(#REF!="旅游产业化"))</f>
        <v>#REF!</v>
      </c>
      <c r="Q11" s="31" t="e">
        <f>SUMPRODUCT((#REF!=$A11)*#REF!*(#REF!="经济经融"))</f>
        <v>#REF!</v>
      </c>
      <c r="R11" s="31" t="e">
        <f>SUMPRODUCT((#REF!=$A11)*#REF!*(#REF!="生态环境"))</f>
        <v>#REF!</v>
      </c>
      <c r="S11" s="31" t="e">
        <f>SUMPRODUCT((#REF!=$A11)*#REF!*(#REF!="法律法治"))</f>
        <v>#REF!</v>
      </c>
      <c r="T11" s="31"/>
    </row>
    <row r="12" s="11" customFormat="1" ht="25" customHeight="1" spans="1:1024 1025:16342">
      <c r="A12" s="31" t="s">
        <v>167</v>
      </c>
      <c r="B12" s="31" t="e">
        <f>SUMPRODUCT((#REF!=A12)*#REF!)</f>
        <v>#REF!</v>
      </c>
      <c r="C12" s="31" t="e">
        <f t="shared" si="0"/>
        <v>#REF!</v>
      </c>
      <c r="D12" s="31" t="e">
        <f>SUMPRODUCT((#REF!=$A12)*#REF!*(#REF!="是"))</f>
        <v>#REF!</v>
      </c>
      <c r="E12" s="31" t="e">
        <f>SUMPRODUCT((#REF!=$A12)*#REF!*(#REF!="是"))</f>
        <v>#REF!</v>
      </c>
      <c r="F12" s="31" t="e">
        <f>SUMPRODUCT((#REF!=$A12)*#REF!*(#REF!="是"))</f>
        <v>#REF!</v>
      </c>
      <c r="G12" s="31" t="e">
        <f>SUMPRODUCT((#REF!=$A12)*#REF!*(#REF!="是"))</f>
        <v>#REF!</v>
      </c>
      <c r="H12" s="31" t="e">
        <f>SUMPRODUCT((#REF!=$A12)*#REF!*(#REF!="是"))</f>
        <v>#REF!</v>
      </c>
      <c r="I12" s="31" t="e">
        <f>SUMPRODUCT((#REF!=$A12)*#REF!*(#REF!="是"))</f>
        <v>#REF!</v>
      </c>
      <c r="J12" s="31" t="e">
        <f t="shared" si="1"/>
        <v>#REF!</v>
      </c>
      <c r="K12" s="31" t="e">
        <f>SUMPRODUCT((#REF!=$A12)*#REF!*(#REF!="教育教学"))</f>
        <v>#REF!</v>
      </c>
      <c r="L12" s="31" t="e">
        <f>SUMPRODUCT((#REF!=$A12)*#REF!*(#REF!="医疗卫生"))</f>
        <v>#REF!</v>
      </c>
      <c r="M12" s="31" t="e">
        <f>SUMPRODUCT((#REF!=$A12)*#REF!*(#REF!="新型工业化"))</f>
        <v>#REF!</v>
      </c>
      <c r="N12" s="31" t="e">
        <f>SUMPRODUCT((#REF!=$A12)*#REF!*(#REF!="新型城镇化"))</f>
        <v>#REF!</v>
      </c>
      <c r="O12" s="31" t="e">
        <f>SUMPRODUCT((#REF!=$A12)*#REF!*(#REF!="农业现代化"))</f>
        <v>#REF!</v>
      </c>
      <c r="P12" s="31" t="e">
        <f>SUMPRODUCT((#REF!=$A12)*#REF!*(#REF!="旅游产业化"))</f>
        <v>#REF!</v>
      </c>
      <c r="Q12" s="31" t="e">
        <f>SUMPRODUCT((#REF!=$A12)*#REF!*(#REF!="经济经融"))</f>
        <v>#REF!</v>
      </c>
      <c r="R12" s="31" t="e">
        <f>SUMPRODUCT((#REF!=$A12)*#REF!*(#REF!="生态环境"))</f>
        <v>#REF!</v>
      </c>
      <c r="S12" s="31" t="e">
        <f>SUMPRODUCT((#REF!=$A12)*#REF!*(#REF!="法律法治"))</f>
        <v>#REF!</v>
      </c>
      <c r="T12" s="33"/>
    </row>
    <row r="13" s="11" customFormat="1" ht="25" customHeight="1" spans="1:1024 1025:16342">
      <c r="A13" s="31" t="s">
        <v>168</v>
      </c>
      <c r="B13" s="31" t="e">
        <f>SUMPRODUCT((#REF!=A13)*#REF!)</f>
        <v>#REF!</v>
      </c>
      <c r="C13" s="31" t="e">
        <f t="shared" si="0"/>
        <v>#REF!</v>
      </c>
      <c r="D13" s="31" t="e">
        <f>SUMPRODUCT((#REF!=$A13)*#REF!*(#REF!="是"))</f>
        <v>#REF!</v>
      </c>
      <c r="E13" s="31" t="e">
        <f>SUMPRODUCT((#REF!=$A13)*#REF!*(#REF!="是"))</f>
        <v>#REF!</v>
      </c>
      <c r="F13" s="31" t="e">
        <f>SUMPRODUCT((#REF!=$A13)*#REF!*(#REF!="是"))</f>
        <v>#REF!</v>
      </c>
      <c r="G13" s="31" t="e">
        <f>SUMPRODUCT((#REF!=$A13)*#REF!*(#REF!="是"))</f>
        <v>#REF!</v>
      </c>
      <c r="H13" s="31" t="e">
        <f>SUMPRODUCT((#REF!=$A13)*#REF!*(#REF!="是"))</f>
        <v>#REF!</v>
      </c>
      <c r="I13" s="31" t="e">
        <f>SUMPRODUCT((#REF!=$A13)*#REF!*(#REF!="是"))</f>
        <v>#REF!</v>
      </c>
      <c r="J13" s="31" t="e">
        <f t="shared" si="1"/>
        <v>#REF!</v>
      </c>
      <c r="K13" s="31" t="e">
        <f>SUMPRODUCT((#REF!=$A13)*#REF!*(#REF!="教育教学"))</f>
        <v>#REF!</v>
      </c>
      <c r="L13" s="31" t="e">
        <f>SUMPRODUCT((#REF!=$A13)*#REF!*(#REF!="医疗卫生"))</f>
        <v>#REF!</v>
      </c>
      <c r="M13" s="31" t="e">
        <f>SUMPRODUCT((#REF!=$A13)*#REF!*(#REF!="新型工业化"))</f>
        <v>#REF!</v>
      </c>
      <c r="N13" s="31" t="e">
        <f>SUMPRODUCT((#REF!=$A13)*#REF!*(#REF!="新型城镇化"))</f>
        <v>#REF!</v>
      </c>
      <c r="O13" s="31" t="e">
        <f>SUMPRODUCT((#REF!=$A13)*#REF!*(#REF!="农业现代化"))</f>
        <v>#REF!</v>
      </c>
      <c r="P13" s="31" t="e">
        <f>SUMPRODUCT((#REF!=$A13)*#REF!*(#REF!="旅游产业化"))</f>
        <v>#REF!</v>
      </c>
      <c r="Q13" s="31" t="e">
        <f>SUMPRODUCT((#REF!=$A13)*#REF!*(#REF!="经济经融"))</f>
        <v>#REF!</v>
      </c>
      <c r="R13" s="31" t="e">
        <f>SUMPRODUCT((#REF!=$A13)*#REF!*(#REF!="生态环境"))</f>
        <v>#REF!</v>
      </c>
      <c r="S13" s="31" t="e">
        <f>SUMPRODUCT((#REF!=$A13)*#REF!*(#REF!="法律法治"))</f>
        <v>#REF!</v>
      </c>
      <c r="T13" s="33"/>
    </row>
    <row r="14" s="11" customFormat="1" ht="25" customHeight="1" spans="1:1024 1025:16342">
      <c r="A14" s="31" t="s">
        <v>169</v>
      </c>
      <c r="B14" s="31" t="e">
        <f>SUMPRODUCT((#REF!=A14)*#REF!)</f>
        <v>#REF!</v>
      </c>
      <c r="C14" s="31" t="e">
        <f t="shared" si="0"/>
        <v>#REF!</v>
      </c>
      <c r="D14" s="31" t="e">
        <f>SUMPRODUCT((#REF!=$A14)*#REF!*(#REF!="是"))</f>
        <v>#REF!</v>
      </c>
      <c r="E14" s="31" t="e">
        <f>SUMPRODUCT((#REF!=$A14)*#REF!*(#REF!="是"))</f>
        <v>#REF!</v>
      </c>
      <c r="F14" s="31" t="e">
        <f>SUMPRODUCT((#REF!=$A14)*#REF!*(#REF!="是"))</f>
        <v>#REF!</v>
      </c>
      <c r="G14" s="31" t="e">
        <f>SUMPRODUCT((#REF!=$A14)*#REF!*(#REF!="是"))</f>
        <v>#REF!</v>
      </c>
      <c r="H14" s="31" t="e">
        <f>SUMPRODUCT((#REF!=$A14)*#REF!*(#REF!="是"))</f>
        <v>#REF!</v>
      </c>
      <c r="I14" s="31" t="e">
        <f>SUMPRODUCT((#REF!=$A14)*#REF!*(#REF!="是"))</f>
        <v>#REF!</v>
      </c>
      <c r="J14" s="31" t="e">
        <f t="shared" si="1"/>
        <v>#REF!</v>
      </c>
      <c r="K14" s="31" t="e">
        <f>SUMPRODUCT((#REF!=$A14)*#REF!*(#REF!="教育教学"))</f>
        <v>#REF!</v>
      </c>
      <c r="L14" s="31" t="e">
        <f>SUMPRODUCT((#REF!=$A14)*#REF!*(#REF!="医疗卫生"))</f>
        <v>#REF!</v>
      </c>
      <c r="M14" s="31" t="e">
        <f>SUMPRODUCT((#REF!=$A14)*#REF!*(#REF!="新型工业化"))</f>
        <v>#REF!</v>
      </c>
      <c r="N14" s="31" t="e">
        <f>SUMPRODUCT((#REF!=$A14)*#REF!*(#REF!="新型城镇化"))</f>
        <v>#REF!</v>
      </c>
      <c r="O14" s="31" t="e">
        <f>SUMPRODUCT((#REF!=$A14)*#REF!*(#REF!="农业现代化"))</f>
        <v>#REF!</v>
      </c>
      <c r="P14" s="31" t="e">
        <f>SUMPRODUCT((#REF!=$A14)*#REF!*(#REF!="旅游产业化"))</f>
        <v>#REF!</v>
      </c>
      <c r="Q14" s="31" t="e">
        <f>SUMPRODUCT((#REF!=$A14)*#REF!*(#REF!="经济经融"))</f>
        <v>#REF!</v>
      </c>
      <c r="R14" s="31" t="e">
        <f>SUMPRODUCT((#REF!=$A14)*#REF!*(#REF!="生态环境"))</f>
        <v>#REF!</v>
      </c>
      <c r="S14" s="31" t="e">
        <f>SUMPRODUCT((#REF!=$A14)*#REF!*(#REF!="法律法治"))</f>
        <v>#REF!</v>
      </c>
      <c r="T14" s="33"/>
    </row>
    <row r="15" s="11" customFormat="1" ht="25" customHeight="1" spans="1:1024 1025:16342">
      <c r="A15" s="31" t="s">
        <v>170</v>
      </c>
      <c r="B15" s="31" t="e">
        <f>SUMPRODUCT((#REF!=A15)*#REF!)</f>
        <v>#REF!</v>
      </c>
      <c r="C15" s="31" t="e">
        <f t="shared" si="0"/>
        <v>#REF!</v>
      </c>
      <c r="D15" s="31" t="e">
        <f>SUMPRODUCT((#REF!=$A15)*#REF!*(#REF!="是"))</f>
        <v>#REF!</v>
      </c>
      <c r="E15" s="31" t="e">
        <f>SUMPRODUCT((#REF!=$A15)*#REF!*(#REF!="是"))</f>
        <v>#REF!</v>
      </c>
      <c r="F15" s="31" t="e">
        <f>SUMPRODUCT((#REF!=$A15)*#REF!*(#REF!="是"))</f>
        <v>#REF!</v>
      </c>
      <c r="G15" s="31" t="e">
        <f>SUMPRODUCT((#REF!=$A15)*#REF!*(#REF!="是"))</f>
        <v>#REF!</v>
      </c>
      <c r="H15" s="31" t="e">
        <f>SUMPRODUCT((#REF!=$A15)*#REF!*(#REF!="是"))</f>
        <v>#REF!</v>
      </c>
      <c r="I15" s="31" t="e">
        <f>SUMPRODUCT((#REF!=$A15)*#REF!*(#REF!="是"))</f>
        <v>#REF!</v>
      </c>
      <c r="J15" s="31" t="e">
        <f t="shared" si="1"/>
        <v>#REF!</v>
      </c>
      <c r="K15" s="31" t="e">
        <f>SUMPRODUCT((#REF!=$A15)*#REF!*(#REF!="教育教学"))</f>
        <v>#REF!</v>
      </c>
      <c r="L15" s="31" t="e">
        <f>SUMPRODUCT((#REF!=$A15)*#REF!*(#REF!="医疗卫生"))</f>
        <v>#REF!</v>
      </c>
      <c r="M15" s="31" t="e">
        <f>SUMPRODUCT((#REF!=$A15)*#REF!*(#REF!="新型工业化"))</f>
        <v>#REF!</v>
      </c>
      <c r="N15" s="31" t="e">
        <f>SUMPRODUCT((#REF!=$A15)*#REF!*(#REF!="新型城镇化"))</f>
        <v>#REF!</v>
      </c>
      <c r="O15" s="31" t="e">
        <f>SUMPRODUCT((#REF!=$A15)*#REF!*(#REF!="农业现代化"))</f>
        <v>#REF!</v>
      </c>
      <c r="P15" s="31" t="e">
        <f>SUMPRODUCT((#REF!=$A15)*#REF!*(#REF!="旅游产业化"))</f>
        <v>#REF!</v>
      </c>
      <c r="Q15" s="31" t="e">
        <f>SUMPRODUCT((#REF!=$A15)*#REF!*(#REF!="经济经融"))</f>
        <v>#REF!</v>
      </c>
      <c r="R15" s="31" t="e">
        <f>SUMPRODUCT((#REF!=$A15)*#REF!*(#REF!="生态环境"))</f>
        <v>#REF!</v>
      </c>
      <c r="S15" s="31" t="e">
        <f>SUMPRODUCT((#REF!=$A15)*#REF!*(#REF!="法律法治"))</f>
        <v>#REF!</v>
      </c>
      <c r="T15" s="33"/>
    </row>
    <row r="16" s="11" customFormat="1" ht="25" customHeight="1" spans="1:1024 1025:16342">
      <c r="A16" s="31" t="s">
        <v>171</v>
      </c>
      <c r="B16" s="31" t="e">
        <f>SUMPRODUCT((#REF!=A16)*#REF!)</f>
        <v>#REF!</v>
      </c>
      <c r="C16" s="31" t="e">
        <f t="shared" si="0"/>
        <v>#REF!</v>
      </c>
      <c r="D16" s="31" t="e">
        <f>SUMPRODUCT((#REF!=$A16)*#REF!*(#REF!="是"))</f>
        <v>#REF!</v>
      </c>
      <c r="E16" s="31" t="e">
        <f>SUMPRODUCT((#REF!=$A16)*#REF!*(#REF!="是"))</f>
        <v>#REF!</v>
      </c>
      <c r="F16" s="31" t="e">
        <f>SUMPRODUCT((#REF!=$A16)*#REF!*(#REF!="是"))</f>
        <v>#REF!</v>
      </c>
      <c r="G16" s="31" t="e">
        <f>SUMPRODUCT((#REF!=$A16)*#REF!*(#REF!="是"))</f>
        <v>#REF!</v>
      </c>
      <c r="H16" s="31" t="e">
        <f>SUMPRODUCT((#REF!=$A16)*#REF!*(#REF!="是"))</f>
        <v>#REF!</v>
      </c>
      <c r="I16" s="31" t="e">
        <f>SUMPRODUCT((#REF!=$A16)*#REF!*(#REF!="是"))</f>
        <v>#REF!</v>
      </c>
      <c r="J16" s="31" t="e">
        <f t="shared" si="1"/>
        <v>#REF!</v>
      </c>
      <c r="K16" s="31" t="e">
        <f>SUMPRODUCT((#REF!=$A16)*#REF!*(#REF!="教育教学"))</f>
        <v>#REF!</v>
      </c>
      <c r="L16" s="31" t="e">
        <f>SUMPRODUCT((#REF!=$A16)*#REF!*(#REF!="医疗卫生"))</f>
        <v>#REF!</v>
      </c>
      <c r="M16" s="31" t="e">
        <f>SUMPRODUCT((#REF!=$A16)*#REF!*(#REF!="新型工业化"))</f>
        <v>#REF!</v>
      </c>
      <c r="N16" s="31" t="e">
        <f>SUMPRODUCT((#REF!=$A16)*#REF!*(#REF!="新型城镇化"))</f>
        <v>#REF!</v>
      </c>
      <c r="O16" s="31" t="e">
        <f>SUMPRODUCT((#REF!=$A16)*#REF!*(#REF!="农业现代化"))</f>
        <v>#REF!</v>
      </c>
      <c r="P16" s="31" t="e">
        <f>SUMPRODUCT((#REF!=$A16)*#REF!*(#REF!="旅游产业化"))</f>
        <v>#REF!</v>
      </c>
      <c r="Q16" s="31" t="e">
        <f>SUMPRODUCT((#REF!=$A16)*#REF!*(#REF!="经济经融"))</f>
        <v>#REF!</v>
      </c>
      <c r="R16" s="31" t="e">
        <f>SUMPRODUCT((#REF!=$A16)*#REF!*(#REF!="生态环境"))</f>
        <v>#REF!</v>
      </c>
      <c r="S16" s="31" t="e">
        <f>SUMPRODUCT((#REF!=$A16)*#REF!*(#REF!="法律法治"))</f>
        <v>#REF!</v>
      </c>
      <c r="T16" s="31"/>
    </row>
    <row r="17" s="11" customFormat="1" ht="25" customHeight="1" spans="1:20">
      <c r="A17" s="31" t="s">
        <v>172</v>
      </c>
      <c r="B17" s="31" t="e">
        <f>SUMPRODUCT((#REF!=A17)*#REF!)</f>
        <v>#REF!</v>
      </c>
      <c r="C17" s="31" t="e">
        <f t="shared" si="0"/>
        <v>#REF!</v>
      </c>
      <c r="D17" s="31" t="e">
        <f>SUMPRODUCT((#REF!=$A17)*#REF!*(#REF!="是"))</f>
        <v>#REF!</v>
      </c>
      <c r="E17" s="31" t="e">
        <f>SUMPRODUCT((#REF!=$A17)*#REF!*(#REF!="是"))</f>
        <v>#REF!</v>
      </c>
      <c r="F17" s="31" t="e">
        <f>SUMPRODUCT((#REF!=$A17)*#REF!*(#REF!="是"))</f>
        <v>#REF!</v>
      </c>
      <c r="G17" s="31" t="e">
        <f>SUMPRODUCT((#REF!=$A17)*#REF!*(#REF!="是"))</f>
        <v>#REF!</v>
      </c>
      <c r="H17" s="31" t="e">
        <f>SUMPRODUCT((#REF!=$A17)*#REF!*(#REF!="是"))</f>
        <v>#REF!</v>
      </c>
      <c r="I17" s="31" t="e">
        <f>SUMPRODUCT((#REF!=$A17)*#REF!*(#REF!="是"))</f>
        <v>#REF!</v>
      </c>
      <c r="J17" s="31" t="e">
        <f t="shared" si="1"/>
        <v>#REF!</v>
      </c>
      <c r="K17" s="31" t="e">
        <f>SUMPRODUCT((#REF!=$A17)*#REF!*(#REF!="教育教学"))</f>
        <v>#REF!</v>
      </c>
      <c r="L17" s="31" t="e">
        <f>SUMPRODUCT((#REF!=$A17)*#REF!*(#REF!="医疗卫生"))</f>
        <v>#REF!</v>
      </c>
      <c r="M17" s="31" t="e">
        <f>SUMPRODUCT((#REF!=$A17)*#REF!*(#REF!="新型工业化"))</f>
        <v>#REF!</v>
      </c>
      <c r="N17" s="31" t="e">
        <f>SUMPRODUCT((#REF!=$A17)*#REF!*(#REF!="新型城镇化"))</f>
        <v>#REF!</v>
      </c>
      <c r="O17" s="31" t="e">
        <f>SUMPRODUCT((#REF!=$A17)*#REF!*(#REF!="农业现代化"))</f>
        <v>#REF!</v>
      </c>
      <c r="P17" s="31" t="e">
        <f>SUMPRODUCT((#REF!=$A17)*#REF!*(#REF!="旅游产业化"))</f>
        <v>#REF!</v>
      </c>
      <c r="Q17" s="31" t="e">
        <f>SUMPRODUCT((#REF!=$A17)*#REF!*(#REF!="经济经融"))</f>
        <v>#REF!</v>
      </c>
      <c r="R17" s="31" t="e">
        <f>SUMPRODUCT((#REF!=$A17)*#REF!*(#REF!="生态环境"))</f>
        <v>#REF!</v>
      </c>
      <c r="S17" s="31" t="e">
        <f>SUMPRODUCT((#REF!=$A17)*#REF!*(#REF!="法律法治"))</f>
        <v>#REF!</v>
      </c>
      <c r="T17" s="31"/>
    </row>
    <row r="18" s="11" customFormat="1" ht="25" customHeight="1" spans="1:20">
      <c r="A18" s="31" t="s">
        <v>173</v>
      </c>
      <c r="B18" s="31" t="e">
        <f>SUMPRODUCT((#REF!=A18)*#REF!)</f>
        <v>#REF!</v>
      </c>
      <c r="C18" s="31" t="e">
        <f t="shared" si="0"/>
        <v>#REF!</v>
      </c>
      <c r="D18" s="31" t="e">
        <f>SUMPRODUCT((#REF!=$A18)*#REF!*(#REF!="是"))</f>
        <v>#REF!</v>
      </c>
      <c r="E18" s="31" t="e">
        <f>SUMPRODUCT((#REF!=$A18)*#REF!*(#REF!="是"))</f>
        <v>#REF!</v>
      </c>
      <c r="F18" s="31" t="e">
        <f>SUMPRODUCT((#REF!=$A18)*#REF!*(#REF!="是"))</f>
        <v>#REF!</v>
      </c>
      <c r="G18" s="31" t="e">
        <f>SUMPRODUCT((#REF!=$A18)*#REF!*(#REF!="是"))</f>
        <v>#REF!</v>
      </c>
      <c r="H18" s="31" t="e">
        <f>SUMPRODUCT((#REF!=$A18)*#REF!*(#REF!="是"))</f>
        <v>#REF!</v>
      </c>
      <c r="I18" s="31" t="e">
        <f>SUMPRODUCT((#REF!=$A18)*#REF!*(#REF!="是"))</f>
        <v>#REF!</v>
      </c>
      <c r="J18" s="31" t="e">
        <f t="shared" si="1"/>
        <v>#REF!</v>
      </c>
      <c r="K18" s="31" t="e">
        <f>SUMPRODUCT((#REF!=$A18)*#REF!*(#REF!="教育教学"))</f>
        <v>#REF!</v>
      </c>
      <c r="L18" s="31" t="e">
        <f>SUMPRODUCT((#REF!=$A18)*#REF!*(#REF!="医疗卫生"))</f>
        <v>#REF!</v>
      </c>
      <c r="M18" s="31" t="e">
        <f>SUMPRODUCT((#REF!=$A18)*#REF!*(#REF!="新型工业化"))</f>
        <v>#REF!</v>
      </c>
      <c r="N18" s="31" t="e">
        <f>SUMPRODUCT((#REF!=$A18)*#REF!*(#REF!="新型城镇化"))</f>
        <v>#REF!</v>
      </c>
      <c r="O18" s="31" t="e">
        <f>SUMPRODUCT((#REF!=$A18)*#REF!*(#REF!="农业现代化"))</f>
        <v>#REF!</v>
      </c>
      <c r="P18" s="31" t="e">
        <f>SUMPRODUCT((#REF!=$A18)*#REF!*(#REF!="旅游产业化"))</f>
        <v>#REF!</v>
      </c>
      <c r="Q18" s="31" t="e">
        <f>SUMPRODUCT((#REF!=$A18)*#REF!*(#REF!="经济经融"))</f>
        <v>#REF!</v>
      </c>
      <c r="R18" s="31" t="e">
        <f>SUMPRODUCT((#REF!=$A18)*#REF!*(#REF!="生态环境"))</f>
        <v>#REF!</v>
      </c>
      <c r="S18" s="31" t="e">
        <f>SUMPRODUCT((#REF!=$A18)*#REF!*(#REF!="法律法治"))</f>
        <v>#REF!</v>
      </c>
      <c r="T18" s="31"/>
    </row>
    <row r="19" s="11" customFormat="1" ht="25" customHeight="1" spans="1:20">
      <c r="A19" s="31" t="s">
        <v>174</v>
      </c>
      <c r="B19" s="31" t="e">
        <f>SUM(B6:B18)</f>
        <v>#REF!</v>
      </c>
      <c r="C19" s="31" t="e">
        <f t="shared" ref="C19:S19" si="2">SUM(C6:C18)</f>
        <v>#REF!</v>
      </c>
      <c r="D19" s="31" t="e">
        <f t="shared" si="2"/>
        <v>#REF!</v>
      </c>
      <c r="E19" s="31" t="e">
        <f t="shared" si="2"/>
        <v>#REF!</v>
      </c>
      <c r="F19" s="31" t="e">
        <f t="shared" si="2"/>
        <v>#REF!</v>
      </c>
      <c r="G19" s="31" t="e">
        <f t="shared" si="2"/>
        <v>#REF!</v>
      </c>
      <c r="H19" s="31" t="e">
        <f t="shared" si="2"/>
        <v>#REF!</v>
      </c>
      <c r="I19" s="31" t="e">
        <f t="shared" si="2"/>
        <v>#REF!</v>
      </c>
      <c r="J19" s="31" t="e">
        <f t="shared" si="2"/>
        <v>#REF!</v>
      </c>
      <c r="K19" s="31" t="e">
        <f t="shared" si="2"/>
        <v>#REF!</v>
      </c>
      <c r="L19" s="31" t="e">
        <f t="shared" si="2"/>
        <v>#REF!</v>
      </c>
      <c r="M19" s="31" t="e">
        <f t="shared" si="2"/>
        <v>#REF!</v>
      </c>
      <c r="N19" s="31" t="e">
        <f t="shared" si="2"/>
        <v>#REF!</v>
      </c>
      <c r="O19" s="31" t="e">
        <f t="shared" si="2"/>
        <v>#REF!</v>
      </c>
      <c r="P19" s="31" t="e">
        <f t="shared" si="2"/>
        <v>#REF!</v>
      </c>
      <c r="Q19" s="31" t="e">
        <f t="shared" si="2"/>
        <v>#REF!</v>
      </c>
      <c r="R19" s="31" t="e">
        <f t="shared" si="2"/>
        <v>#REF!</v>
      </c>
      <c r="S19" s="31" t="e">
        <f t="shared" si="2"/>
        <v>#REF!</v>
      </c>
      <c r="T19" s="31" t="s">
        <v>175</v>
      </c>
    </row>
    <row r="20" ht="25" customHeight="1"/>
    <row r="21" ht="25" customHeight="1"/>
  </sheetData>
  <mergeCells count="23">
    <mergeCell ref="A1:T1"/>
    <mergeCell ref="D3:E3"/>
    <mergeCell ref="K3:P3"/>
    <mergeCell ref="A3:A5"/>
    <mergeCell ref="B3:B5"/>
    <mergeCell ref="C3:C5"/>
    <mergeCell ref="D4:D5"/>
    <mergeCell ref="E4:E5"/>
    <mergeCell ref="F4:F5"/>
    <mergeCell ref="G4:G5"/>
    <mergeCell ref="H4:H5"/>
    <mergeCell ref="I4:I5"/>
    <mergeCell ref="J3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3:T5"/>
  </mergeCells>
  <printOptions horizontalCentered="1"/>
  <pageMargins left="0.393055555555556" right="0.393055555555556" top="0.393055555555556" bottom="0.393055555555556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34"/>
  <sheetViews>
    <sheetView workbookViewId="0">
      <selection activeCell="B34" sqref="B34"/>
    </sheetView>
  </sheetViews>
  <sheetFormatPr defaultColWidth="9" defaultRowHeight="13.5"/>
  <cols>
    <col min="1" max="1" width="31.8833333333333" style="3" customWidth="1"/>
    <col min="2" max="2" width="20.3833333333333" style="3" customWidth="1"/>
    <col min="3" max="3" width="22.25" style="3" customWidth="1"/>
    <col min="4" max="4" width="17" style="3" customWidth="1"/>
    <col min="5" max="5" width="17.75" style="3" customWidth="1"/>
    <col min="6" max="6" width="14.25" style="3" customWidth="1"/>
    <col min="7" max="7" width="15" style="3" customWidth="1"/>
    <col min="8" max="8" width="13.25" style="3" customWidth="1"/>
    <col min="9" max="9" width="12.25" style="3" customWidth="1"/>
    <col min="10" max="10" width="10.3833333333333" style="3" customWidth="1"/>
    <col min="11" max="11" width="12" customWidth="1"/>
  </cols>
  <sheetData>
    <row r="1" spans="1:11">
      <c r="A1" s="3" t="s">
        <v>176</v>
      </c>
      <c r="C1" s="4"/>
      <c r="D1" s="4"/>
      <c r="E1" s="4"/>
      <c r="F1" s="4"/>
      <c r="G1" s="4"/>
      <c r="H1" s="4"/>
    </row>
    <row r="2" spans="1:11">
      <c r="A2" s="3" t="s">
        <v>177</v>
      </c>
      <c r="C2" s="4"/>
      <c r="D2" s="4"/>
      <c r="E2" s="4"/>
      <c r="F2" s="4"/>
      <c r="H2" s="4"/>
    </row>
    <row r="3" spans="1:11">
      <c r="A3" s="3" t="s">
        <v>178</v>
      </c>
      <c r="C3" s="4"/>
      <c r="H3" s="4"/>
    </row>
    <row r="4" spans="1:11">
      <c r="A4" s="3" t="s">
        <v>179</v>
      </c>
      <c r="C4" s="4"/>
      <c r="H4" s="4"/>
    </row>
    <row r="5" spans="1:11">
      <c r="A5" s="3" t="s">
        <v>180</v>
      </c>
      <c r="C5" s="4"/>
      <c r="H5" s="4"/>
    </row>
    <row r="6" spans="1:11">
      <c r="A6" s="3" t="s">
        <v>181</v>
      </c>
      <c r="C6" s="4"/>
      <c r="H6" s="4"/>
    </row>
    <row r="7" spans="1:11">
      <c r="A7" s="3" t="s">
        <v>182</v>
      </c>
      <c r="H7" s="4"/>
    </row>
    <row r="8" spans="1:11">
      <c r="A8" s="3" t="s">
        <v>183</v>
      </c>
    </row>
    <row r="9" spans="1:11">
      <c r="A9" s="3" t="s">
        <v>184</v>
      </c>
    </row>
    <row r="10" spans="1:11">
      <c r="A10" s="3" t="s">
        <v>185</v>
      </c>
    </row>
    <row r="11" customHeight="1" spans="1:11">
      <c r="A11" s="4" t="s">
        <v>186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customHeight="1" spans="1:11">
      <c r="A12" s="4" t="s">
        <v>187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customHeight="1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customHeight="1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48" customHeight="1" spans="1:11">
      <c r="A15" s="5" t="s">
        <v>177</v>
      </c>
      <c r="B15" s="5" t="s">
        <v>178</v>
      </c>
      <c r="C15" s="5" t="s">
        <v>179</v>
      </c>
      <c r="D15" s="1" t="s">
        <v>180</v>
      </c>
      <c r="E15" s="1" t="s">
        <v>181</v>
      </c>
      <c r="F15" s="1" t="s">
        <v>182</v>
      </c>
      <c r="G15" s="1" t="s">
        <v>183</v>
      </c>
      <c r="H15" s="1" t="s">
        <v>184</v>
      </c>
      <c r="I15" s="1" t="s">
        <v>185</v>
      </c>
      <c r="J15" s="5" t="s">
        <v>186</v>
      </c>
      <c r="K15" s="5" t="s">
        <v>187</v>
      </c>
    </row>
    <row r="16" s="2" customFormat="1" spans="1:11">
      <c r="A16" s="2">
        <v>11</v>
      </c>
      <c r="B16" s="6">
        <v>21</v>
      </c>
      <c r="C16" s="2">
        <v>31</v>
      </c>
      <c r="D16" s="2">
        <v>41</v>
      </c>
      <c r="E16" s="2">
        <v>42</v>
      </c>
      <c r="F16" s="2">
        <v>51</v>
      </c>
      <c r="G16" s="2">
        <v>52</v>
      </c>
      <c r="H16" s="2">
        <v>53</v>
      </c>
      <c r="I16" s="2">
        <v>54</v>
      </c>
      <c r="J16" s="2">
        <v>55</v>
      </c>
      <c r="K16" s="2">
        <v>56</v>
      </c>
    </row>
    <row r="17" spans="1:8">
      <c r="B17" s="4"/>
    </row>
    <row r="18" spans="1:8">
      <c r="B18" s="4"/>
    </row>
    <row r="19" spans="1:8">
      <c r="A19" s="2" t="s">
        <v>9</v>
      </c>
      <c r="B19" s="6"/>
    </row>
    <row r="20" spans="1:8">
      <c r="A20" s="2" t="s">
        <v>20</v>
      </c>
      <c r="B20" s="6"/>
      <c r="C20" s="4"/>
    </row>
    <row r="21" spans="1:8">
      <c r="A21" s="2" t="s">
        <v>188</v>
      </c>
      <c r="B21" s="6"/>
    </row>
    <row r="22" spans="1:8">
      <c r="A22" s="2" t="s">
        <v>189</v>
      </c>
      <c r="B22" s="6"/>
    </row>
    <row r="23" spans="1:8">
      <c r="A23" s="2" t="s">
        <v>190</v>
      </c>
      <c r="B23" s="6"/>
      <c r="C23" s="4"/>
      <c r="D23" s="4"/>
      <c r="E23" s="4"/>
      <c r="F23" s="4"/>
      <c r="H23" s="4"/>
    </row>
    <row r="24" spans="1:8">
      <c r="A24" s="2" t="s">
        <v>191</v>
      </c>
      <c r="B24" s="6"/>
      <c r="C24" s="4"/>
      <c r="D24" s="4"/>
      <c r="E24" s="4"/>
      <c r="F24" s="4"/>
      <c r="G24" s="4"/>
      <c r="H24" s="4"/>
    </row>
    <row r="25" spans="1:8">
      <c r="A25" s="2" t="s">
        <v>192</v>
      </c>
      <c r="B25" s="6"/>
      <c r="C25" s="4"/>
      <c r="D25" s="4"/>
      <c r="E25" s="4"/>
    </row>
    <row r="26" spans="1:8">
      <c r="A26" s="2" t="s">
        <v>193</v>
      </c>
      <c r="B26" s="2"/>
      <c r="C26" s="4"/>
      <c r="D26" s="4"/>
    </row>
    <row r="27" spans="1:8">
      <c r="A27" s="2"/>
      <c r="C27" s="4"/>
    </row>
    <row r="28" spans="1:8">
      <c r="A28" s="2" t="s">
        <v>20</v>
      </c>
      <c r="B28" s="4" t="s">
        <v>188</v>
      </c>
      <c r="C28" s="4" t="s">
        <v>189</v>
      </c>
    </row>
    <row r="29" spans="1:8">
      <c r="A29" s="6" t="s">
        <v>194</v>
      </c>
      <c r="B29" s="4" t="s">
        <v>195</v>
      </c>
      <c r="C29" s="4"/>
    </row>
    <row r="30" spans="1:8">
      <c r="A30" s="6" t="s">
        <v>196</v>
      </c>
      <c r="B30" s="4"/>
    </row>
    <row r="31" spans="1:8">
      <c r="A31" s="6"/>
    </row>
    <row r="32" spans="1:8">
      <c r="A32" s="6"/>
    </row>
    <row r="33" spans="1:1">
      <c r="A33" s="2"/>
    </row>
    <row r="34" spans="1:1">
      <c r="A34" s="2"/>
    </row>
  </sheetData>
  <pageMargins left="0.7" right="0.7" top="0.75" bottom="0.75" header="0.3" footer="0.3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  <rangeList sheetStid="3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统计</vt:lpstr>
      <vt:lpstr>参数表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黄泽明</dc:creator>
  <cp:lastModifiedBy>你好，旧时光！</cp:lastModifiedBy>
  <dcterms:created xsi:type="dcterms:W3CDTF">2018-02-28T02:23:00Z</dcterms:created>
  <cp:lastPrinted>2021-02-01T07:04:00Z</cp:lastPrinted>
  <dcterms:modified xsi:type="dcterms:W3CDTF">2026-08-14T10:16:13Z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A83D8B538010418B89A036AFEBEF4359_13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