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最终核对发公告版本" sheetId="3" r:id="rId1"/>
  </sheets>
  <calcPr calcId="144525"/>
</workbook>
</file>

<file path=xl/sharedStrings.xml><?xml version="1.0" encoding="utf-8"?>
<sst xmlns="http://schemas.openxmlformats.org/spreadsheetml/2006/main" count="153" uniqueCount="96">
  <si>
    <t xml:space="preserve">贵阳市住房和城乡建设局2025年事业单位公开招聘工作人员总成绩及进入体检人员名单     </t>
  </si>
  <si>
    <t>序号</t>
  </si>
  <si>
    <t>姓名</t>
  </si>
  <si>
    <t>准考证号</t>
  </si>
  <si>
    <t>报考单位及代码</t>
  </si>
  <si>
    <t>报考岗位及代码</t>
  </si>
  <si>
    <t>笔试成绩</t>
  </si>
  <si>
    <t>笔试成绩  （百分制）</t>
  </si>
  <si>
    <t>笔试成绩60%(A类、不组织专业测试B类）</t>
  </si>
  <si>
    <t>笔试成绩30%（组织专业测试B类）</t>
  </si>
  <si>
    <t>专业测试成绩</t>
  </si>
  <si>
    <t>专业测试成绩40%</t>
  </si>
  <si>
    <t>笔试、专业测试总成绩</t>
  </si>
  <si>
    <t>面试成绩</t>
  </si>
  <si>
    <t>面试成绩40%（A类、不组织专业测试B类）</t>
  </si>
  <si>
    <t>面试成绩30%（组织专业测试B类）</t>
  </si>
  <si>
    <t>笔试、专业测试、面试总成绩</t>
  </si>
  <si>
    <t>综合排名</t>
  </si>
  <si>
    <t>是否进入体检</t>
  </si>
  <si>
    <t>备注</t>
  </si>
  <si>
    <t>刘玉涛</t>
  </si>
  <si>
    <t>1152011500227</t>
  </si>
  <si>
    <t>贵阳市建筑管理处</t>
  </si>
  <si>
    <t>是</t>
  </si>
  <si>
    <t>韩海军</t>
  </si>
  <si>
    <t>1152011501625</t>
  </si>
  <si>
    <t>符三江</t>
  </si>
  <si>
    <t>1152011502326</t>
  </si>
  <si>
    <t>否</t>
  </si>
  <si>
    <t>孙   鹏</t>
  </si>
  <si>
    <t>1152011500201</t>
  </si>
  <si>
    <t>刘志豪</t>
  </si>
  <si>
    <t>1152011501216</t>
  </si>
  <si>
    <t>张   超</t>
  </si>
  <si>
    <t>1152011501407</t>
  </si>
  <si>
    <t>余鸿婷</t>
  </si>
  <si>
    <t>1152011502320</t>
  </si>
  <si>
    <t>何际平</t>
  </si>
  <si>
    <t>1152011602129</t>
  </si>
  <si>
    <t>黄  彬</t>
  </si>
  <si>
    <t>1152011502229</t>
  </si>
  <si>
    <t>颜  青</t>
  </si>
  <si>
    <t>1152011600324</t>
  </si>
  <si>
    <t>江雨姗</t>
  </si>
  <si>
    <t>1152011601122</t>
  </si>
  <si>
    <t>刘   鹏</t>
  </si>
  <si>
    <t>1152011600505</t>
  </si>
  <si>
    <t>周丽祝</t>
  </si>
  <si>
    <t>1152011600629</t>
  </si>
  <si>
    <t>贵阳市城市建设档案馆</t>
  </si>
  <si>
    <t>邹振麟</t>
  </si>
  <si>
    <t>1152011600127</t>
  </si>
  <si>
    <t>刘亭穗</t>
  </si>
  <si>
    <t>1152011600204</t>
  </si>
  <si>
    <t>邱兢</t>
  </si>
  <si>
    <t>1152011601713</t>
  </si>
  <si>
    <t>贵阳市工程设计质量监督站（贵阳建设工程抗震服务中心）</t>
  </si>
  <si>
    <t>石   琳</t>
  </si>
  <si>
    <t>1152011601406</t>
  </si>
  <si>
    <t>伍贵峰</t>
  </si>
  <si>
    <t>1152011600326</t>
  </si>
  <si>
    <t>何林晔</t>
  </si>
  <si>
    <t>1152011601911</t>
  </si>
  <si>
    <t>贵阳市房屋使用安全管理中心</t>
  </si>
  <si>
    <t>彭   炬</t>
  </si>
  <si>
    <t>1152011601329</t>
  </si>
  <si>
    <t>薛占彬</t>
  </si>
  <si>
    <t>1152011600415</t>
  </si>
  <si>
    <t>面试缺考</t>
  </si>
  <si>
    <t>黄   怡</t>
  </si>
  <si>
    <t>1152011601321</t>
  </si>
  <si>
    <t>贵阳市住房保障中心</t>
  </si>
  <si>
    <t>王  玲</t>
  </si>
  <si>
    <t>1152011600822</t>
  </si>
  <si>
    <t>满红燕</t>
  </si>
  <si>
    <t>1152011602022</t>
  </si>
  <si>
    <t>张  珺</t>
  </si>
  <si>
    <t>1152011601517</t>
  </si>
  <si>
    <t>贵阳市房地产交易管理中心</t>
  </si>
  <si>
    <t>晁  斌</t>
  </si>
  <si>
    <t>1152011601902</t>
  </si>
  <si>
    <t>王雪莹</t>
  </si>
  <si>
    <t>1152011600615</t>
  </si>
  <si>
    <t>戴阳雨</t>
  </si>
  <si>
    <t>1152011601606</t>
  </si>
  <si>
    <t>万恒彪</t>
  </si>
  <si>
    <t>1152011601225</t>
  </si>
  <si>
    <t>袁  畅</t>
  </si>
  <si>
    <t>1152011600816</t>
  </si>
  <si>
    <t>孙福斌</t>
  </si>
  <si>
    <t>1152011600826</t>
  </si>
  <si>
    <t>贵阳市燃气管理服务中心</t>
  </si>
  <si>
    <t>陈露露</t>
  </si>
  <si>
    <t>1152011600123</t>
  </si>
  <si>
    <t>罗  雷</t>
  </si>
  <si>
    <t>1152011601622</t>
  </si>
</sst>
</file>

<file path=xl/styles.xml><?xml version="1.0" encoding="utf-8"?>
<styleSheet xmlns="http://schemas.openxmlformats.org/spreadsheetml/2006/main">
  <numFmts count="5">
    <numFmt numFmtId="176" formatCode="_ \¥* #,##0_ ;_ \¥* \-#,##0_ ;_ \¥* &quot;-&quot;_ ;_ @_ "/>
    <numFmt numFmtId="177" formatCode="_ \¥* #,##0.00_ ;_ \¥* \-#,##0.00_ ;_ \¥* &quot;-&quot;??_ ;_ @_ "/>
    <numFmt numFmtId="41" formatCode="_ * #,##0_ ;_ * \-#,##0_ ;_ * &quot;-&quot;_ ;_ @_ "/>
    <numFmt numFmtId="178" formatCode="0.00_ "/>
    <numFmt numFmtId="43" formatCode="_ * #,##0.00_ ;_ * \-#,##0.00_ ;_ * &quot;-&quot;??_ ;_ @_ "/>
  </numFmts>
  <fonts count="29"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b/>
      <sz val="20"/>
      <color rgb="FF000000"/>
      <name val="方正小标宋_GBK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0"/>
      <color rgb="FF000000"/>
      <name val="方正小标宋_GBK"/>
      <charset val="134"/>
    </font>
    <font>
      <sz val="9"/>
      <name val="SimSun"/>
      <charset val="134"/>
    </font>
    <font>
      <b/>
      <sz val="9"/>
      <name val="SimSun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color rgb="FFFFFFFF"/>
      <name val="宋体"/>
      <charset val="134"/>
    </font>
    <font>
      <sz val="11"/>
      <color rgb="FF9C6500"/>
      <name val="宋体"/>
      <charset val="134"/>
    </font>
    <font>
      <sz val="11"/>
      <color rgb="FFFF0000"/>
      <name val="宋体"/>
      <charset val="134"/>
    </font>
    <font>
      <i/>
      <sz val="11"/>
      <color rgb="FF7F7F7F"/>
      <name val="宋体"/>
      <charset val="134"/>
    </font>
    <font>
      <b/>
      <sz val="11"/>
      <color rgb="FF1F497D"/>
      <name val="宋体"/>
      <charset val="134"/>
    </font>
    <font>
      <b/>
      <sz val="18"/>
      <color rgb="FF1F497D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b/>
      <sz val="15"/>
      <color rgb="FF1F497D"/>
      <name val="宋体"/>
      <charset val="134"/>
    </font>
    <font>
      <u/>
      <sz val="11"/>
      <color rgb="FF800080"/>
      <name val="宋体"/>
      <charset val="134"/>
    </font>
    <font>
      <u/>
      <sz val="11"/>
      <color rgb="FF0000FF"/>
      <name val="宋体"/>
      <charset val="134"/>
    </font>
    <font>
      <sz val="11"/>
      <color rgb="FF9C0006"/>
      <name val="宋体"/>
      <charset val="134"/>
    </font>
    <font>
      <b/>
      <sz val="11"/>
      <color rgb="FFFA7D00"/>
      <name val="宋体"/>
      <charset val="134"/>
    </font>
    <font>
      <b/>
      <sz val="13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0" fontId="0" fillId="15" borderId="0" applyProtection="0">
      <alignment vertical="center"/>
    </xf>
    <xf numFmtId="0" fontId="0" fillId="16" borderId="0" applyProtection="0">
      <alignment vertical="center"/>
    </xf>
    <xf numFmtId="0" fontId="12" fillId="18" borderId="0" applyProtection="0">
      <alignment vertical="center"/>
    </xf>
    <xf numFmtId="0" fontId="0" fillId="19" borderId="0" applyProtection="0">
      <alignment vertical="center"/>
    </xf>
    <xf numFmtId="0" fontId="0" fillId="21" borderId="0" applyProtection="0">
      <alignment vertical="center"/>
    </xf>
    <xf numFmtId="0" fontId="12" fillId="12" borderId="0" applyProtection="0">
      <alignment vertical="center"/>
    </xf>
    <xf numFmtId="0" fontId="0" fillId="14" borderId="0" applyProtection="0">
      <alignment vertical="center"/>
    </xf>
    <xf numFmtId="0" fontId="16" fillId="0" borderId="3" applyProtection="0">
      <alignment vertical="center"/>
    </xf>
    <xf numFmtId="0" fontId="15" fillId="0" borderId="0" applyProtection="0">
      <alignment vertical="center"/>
    </xf>
    <xf numFmtId="0" fontId="11" fillId="0" borderId="2" applyProtection="0">
      <alignment vertical="center"/>
    </xf>
    <xf numFmtId="9" fontId="0" fillId="0" borderId="0" applyProtection="0">
      <alignment vertical="center"/>
    </xf>
    <xf numFmtId="43" fontId="0" fillId="0" borderId="0" applyProtection="0">
      <alignment vertical="center"/>
    </xf>
    <xf numFmtId="0" fontId="25" fillId="0" borderId="6" applyProtection="0">
      <alignment vertical="center"/>
    </xf>
    <xf numFmtId="176" fontId="0" fillId="0" borderId="0" applyProtection="0">
      <alignment vertical="center"/>
    </xf>
    <xf numFmtId="0" fontId="12" fillId="17" borderId="0" applyProtection="0">
      <alignment vertical="center"/>
    </xf>
    <xf numFmtId="0" fontId="14" fillId="0" borderId="0" applyProtection="0">
      <alignment vertical="center"/>
    </xf>
    <xf numFmtId="0" fontId="0" fillId="31" borderId="0" applyProtection="0">
      <alignment vertical="center"/>
    </xf>
    <xf numFmtId="0" fontId="12" fillId="26" borderId="0" applyProtection="0">
      <alignment vertical="center"/>
    </xf>
    <xf numFmtId="0" fontId="20" fillId="0" borderId="6" applyProtection="0">
      <alignment vertical="center"/>
    </xf>
    <xf numFmtId="0" fontId="22" fillId="0" borderId="0" applyProtection="0">
      <alignment vertical="center"/>
    </xf>
    <xf numFmtId="0" fontId="0" fillId="13" borderId="0" applyProtection="0">
      <alignment vertical="center"/>
    </xf>
    <xf numFmtId="177" fontId="0" fillId="0" borderId="0" applyProtection="0">
      <alignment vertical="center"/>
    </xf>
    <xf numFmtId="0" fontId="0" fillId="25" borderId="0" applyProtection="0">
      <alignment vertical="center"/>
    </xf>
    <xf numFmtId="0" fontId="24" fillId="27" borderId="7" applyProtection="0">
      <alignment vertical="center"/>
    </xf>
    <xf numFmtId="0" fontId="21" fillId="0" borderId="0" applyProtection="0">
      <alignment vertical="center"/>
    </xf>
    <xf numFmtId="41" fontId="0" fillId="0" borderId="0" applyProtection="0">
      <alignment vertical="center"/>
    </xf>
    <xf numFmtId="0" fontId="12" fillId="28" borderId="0" applyProtection="0">
      <alignment vertical="center"/>
    </xf>
    <xf numFmtId="0" fontId="0" fillId="30" borderId="0" applyProtection="0">
      <alignment vertical="center"/>
    </xf>
    <xf numFmtId="0" fontId="12" fillId="23" borderId="0" applyProtection="0">
      <alignment vertical="center"/>
    </xf>
    <xf numFmtId="0" fontId="26" fillId="32" borderId="7" applyProtection="0">
      <alignment vertical="center"/>
    </xf>
    <xf numFmtId="0" fontId="27" fillId="27" borderId="8" applyProtection="0">
      <alignment vertical="center"/>
    </xf>
    <xf numFmtId="0" fontId="28" fillId="33" borderId="9" applyProtection="0">
      <alignment vertical="center"/>
    </xf>
    <xf numFmtId="0" fontId="18" fillId="0" borderId="5" applyProtection="0">
      <alignment vertical="center"/>
    </xf>
    <xf numFmtId="0" fontId="12" fillId="29" borderId="0" applyProtection="0">
      <alignment vertical="center"/>
    </xf>
    <xf numFmtId="0" fontId="0" fillId="0" borderId="0">
      <alignment vertical="center"/>
    </xf>
    <xf numFmtId="0" fontId="12" fillId="10" borderId="0" applyProtection="0">
      <alignment vertical="center"/>
    </xf>
    <xf numFmtId="0" fontId="0" fillId="20" borderId="4" applyProtection="0">
      <alignment vertical="center"/>
    </xf>
    <xf numFmtId="0" fontId="17" fillId="0" borderId="0" applyProtection="0">
      <alignment vertical="center"/>
    </xf>
    <xf numFmtId="0" fontId="19" fillId="22" borderId="0" applyProtection="0">
      <alignment vertical="center"/>
    </xf>
    <xf numFmtId="0" fontId="16" fillId="0" borderId="0" applyProtection="0">
      <alignment vertical="center"/>
    </xf>
    <xf numFmtId="0" fontId="12" fillId="8" borderId="0" applyProtection="0">
      <alignment vertical="center"/>
    </xf>
    <xf numFmtId="0" fontId="13" fillId="7" borderId="0" applyProtection="0">
      <alignment vertical="center"/>
    </xf>
    <xf numFmtId="0" fontId="0" fillId="6" borderId="0" applyProtection="0">
      <alignment vertical="center"/>
    </xf>
    <xf numFmtId="0" fontId="23" fillId="24" borderId="0" applyProtection="0">
      <alignment vertical="center"/>
    </xf>
    <xf numFmtId="0" fontId="12" fillId="5" borderId="0" applyProtection="0">
      <alignment vertical="center"/>
    </xf>
    <xf numFmtId="0" fontId="0" fillId="4" borderId="0" applyProtection="0">
      <alignment vertical="center"/>
    </xf>
    <xf numFmtId="0" fontId="0" fillId="0" borderId="0">
      <alignment vertical="center"/>
    </xf>
    <xf numFmtId="0" fontId="12" fillId="3" borderId="0" applyProtection="0">
      <alignment vertical="center"/>
    </xf>
    <xf numFmtId="0" fontId="0" fillId="9" borderId="0" applyProtection="0">
      <alignment vertical="center"/>
    </xf>
    <xf numFmtId="0" fontId="12" fillId="11" borderId="0" applyProtection="0">
      <alignment vertical="center"/>
    </xf>
  </cellStyleXfs>
  <cellXfs count="41">
    <xf numFmtId="0" fontId="0" fillId="0" borderId="0" xfId="0" applyAlignment="1"/>
    <xf numFmtId="0" fontId="0" fillId="0" borderId="0" xfId="0" applyFill="1" applyAlignment="1">
      <alignment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wrapText="1"/>
    </xf>
    <xf numFmtId="178" fontId="0" fillId="0" borderId="0" xfId="0" applyNumberFormat="1" applyFill="1" applyAlignment="1">
      <alignment wrapText="1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8" fontId="0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3" fillId="0" borderId="0" xfId="0" applyNumberFormat="1" applyFont="1" applyFill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78" fontId="10" fillId="2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8" fontId="11" fillId="2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5"/>
  <sheetViews>
    <sheetView tabSelected="1" view="pageBreakPreview" zoomScale="130" zoomScaleNormal="100" workbookViewId="0">
      <selection activeCell="M7" sqref="M7"/>
    </sheetView>
  </sheetViews>
  <sheetFormatPr defaultColWidth="9" defaultRowHeight="14.25"/>
  <cols>
    <col min="1" max="1" width="7" style="1" customWidth="1"/>
    <col min="2" max="2" width="9" style="1"/>
    <col min="3" max="3" width="16.875" style="1" customWidth="1"/>
    <col min="4" max="4" width="18.9583333333333" style="1" customWidth="1"/>
    <col min="5" max="5" width="17.4083333333333" style="1" customWidth="1"/>
    <col min="6" max="6" width="14" style="1" customWidth="1"/>
    <col min="7" max="7" width="11.125" style="1" customWidth="1"/>
    <col min="8" max="8" width="11.125" style="3" customWidth="1"/>
    <col min="9" max="9" width="9" style="4" customWidth="1"/>
    <col min="10" max="10" width="11.375" style="5" customWidth="1"/>
    <col min="11" max="11" width="11.875" style="6" customWidth="1"/>
    <col min="12" max="12" width="9" style="4" customWidth="1"/>
    <col min="13" max="16" width="9" style="4"/>
    <col min="17" max="17" width="9" style="6"/>
    <col min="18" max="18" width="9" style="1"/>
    <col min="19" max="19" width="10.6666666666667" style="7" customWidth="1"/>
    <col min="20" max="16384" width="9" style="1"/>
  </cols>
  <sheetData>
    <row r="1" s="1" customFormat="1" ht="54" customHeight="1" spans="1:19">
      <c r="A1" s="8" t="s">
        <v>0</v>
      </c>
      <c r="B1" s="8"/>
      <c r="C1" s="8"/>
      <c r="D1" s="8"/>
      <c r="E1" s="8"/>
      <c r="F1" s="8"/>
      <c r="G1" s="8"/>
      <c r="H1" s="20"/>
      <c r="I1" s="32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63.75" customHeight="1" spans="1:1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33" t="s">
        <v>9</v>
      </c>
      <c r="J2" s="9" t="s">
        <v>10</v>
      </c>
      <c r="K2" s="9" t="s">
        <v>11</v>
      </c>
      <c r="L2" s="33" t="s">
        <v>12</v>
      </c>
      <c r="M2" s="33" t="s">
        <v>13</v>
      </c>
      <c r="N2" s="33" t="s">
        <v>14</v>
      </c>
      <c r="O2" s="33" t="s">
        <v>15</v>
      </c>
      <c r="P2" s="33" t="s">
        <v>16</v>
      </c>
      <c r="Q2" s="9" t="s">
        <v>17</v>
      </c>
      <c r="R2" s="9" t="s">
        <v>18</v>
      </c>
      <c r="S2" s="9" t="s">
        <v>19</v>
      </c>
    </row>
    <row r="3" s="2" customFormat="1" ht="30" customHeight="1" spans="1:19">
      <c r="A3" s="10">
        <v>1</v>
      </c>
      <c r="B3" s="11" t="s">
        <v>20</v>
      </c>
      <c r="C3" s="11" t="s">
        <v>21</v>
      </c>
      <c r="D3" s="11" t="s">
        <v>22</v>
      </c>
      <c r="E3" s="21">
        <v>20101013301</v>
      </c>
      <c r="F3" s="11">
        <v>229</v>
      </c>
      <c r="G3" s="22">
        <f t="shared" ref="G3:G35" si="0">F3/3</f>
        <v>76.3333333333333</v>
      </c>
      <c r="H3" s="23"/>
      <c r="I3" s="23">
        <f t="shared" ref="I3:I8" si="1">G3*0.3</f>
        <v>22.9</v>
      </c>
      <c r="J3" s="22">
        <v>69.3</v>
      </c>
      <c r="K3" s="22">
        <f t="shared" ref="K3:K8" si="2">J3*0.4</f>
        <v>27.72</v>
      </c>
      <c r="L3" s="22">
        <f t="shared" ref="L3:L8" si="3">I3+K3</f>
        <v>50.62</v>
      </c>
      <c r="M3" s="23">
        <v>81.8</v>
      </c>
      <c r="N3" s="39"/>
      <c r="O3" s="23">
        <f>M3*0.3</f>
        <v>24.54</v>
      </c>
      <c r="P3" s="39">
        <f t="shared" ref="P3:P8" si="4">H3+I3+K3+O3+N3</f>
        <v>75.16</v>
      </c>
      <c r="Q3" s="34">
        <v>1</v>
      </c>
      <c r="R3" s="34" t="s">
        <v>23</v>
      </c>
      <c r="S3" s="34"/>
    </row>
    <row r="4" s="2" customFormat="1" ht="30" customHeight="1" spans="1:19">
      <c r="A4" s="10">
        <v>2</v>
      </c>
      <c r="B4" s="11" t="s">
        <v>24</v>
      </c>
      <c r="C4" s="11" t="s">
        <v>25</v>
      </c>
      <c r="D4" s="11" t="s">
        <v>22</v>
      </c>
      <c r="E4" s="21">
        <v>20101013301</v>
      </c>
      <c r="F4" s="11">
        <v>184</v>
      </c>
      <c r="G4" s="22">
        <f t="shared" si="0"/>
        <v>61.3333333333333</v>
      </c>
      <c r="H4" s="23"/>
      <c r="I4" s="23">
        <f t="shared" si="1"/>
        <v>18.4</v>
      </c>
      <c r="J4" s="22">
        <v>76.3</v>
      </c>
      <c r="K4" s="22">
        <f t="shared" si="2"/>
        <v>30.52</v>
      </c>
      <c r="L4" s="22">
        <f t="shared" si="3"/>
        <v>48.92</v>
      </c>
      <c r="M4" s="23">
        <v>80.4</v>
      </c>
      <c r="N4" s="39"/>
      <c r="O4" s="23">
        <f t="shared" ref="O4:O35" si="5">M4*0.3</f>
        <v>24.12</v>
      </c>
      <c r="P4" s="39">
        <f t="shared" si="4"/>
        <v>73.04</v>
      </c>
      <c r="Q4" s="34">
        <v>2</v>
      </c>
      <c r="R4" s="34" t="s">
        <v>23</v>
      </c>
      <c r="S4" s="34"/>
    </row>
    <row r="5" s="2" customFormat="1" ht="30" customHeight="1" spans="1:19">
      <c r="A5" s="12">
        <v>3</v>
      </c>
      <c r="B5" s="13" t="s">
        <v>26</v>
      </c>
      <c r="C5" s="13" t="s">
        <v>27</v>
      </c>
      <c r="D5" s="13" t="s">
        <v>22</v>
      </c>
      <c r="E5" s="24">
        <v>20101013301</v>
      </c>
      <c r="F5" s="13">
        <v>215.5</v>
      </c>
      <c r="G5" s="25">
        <f t="shared" si="0"/>
        <v>71.8333333333333</v>
      </c>
      <c r="H5" s="26"/>
      <c r="I5" s="26">
        <f t="shared" si="1"/>
        <v>21.55</v>
      </c>
      <c r="J5" s="25">
        <v>67.3</v>
      </c>
      <c r="K5" s="25">
        <f t="shared" si="2"/>
        <v>26.92</v>
      </c>
      <c r="L5" s="25">
        <f t="shared" si="3"/>
        <v>48.47</v>
      </c>
      <c r="M5" s="26">
        <v>81</v>
      </c>
      <c r="N5" s="40"/>
      <c r="O5" s="26">
        <f t="shared" si="5"/>
        <v>24.3</v>
      </c>
      <c r="P5" s="40">
        <f t="shared" si="4"/>
        <v>72.77</v>
      </c>
      <c r="Q5" s="29">
        <v>3</v>
      </c>
      <c r="R5" s="29" t="s">
        <v>28</v>
      </c>
      <c r="S5" s="29"/>
    </row>
    <row r="6" s="2" customFormat="1" ht="30" customHeight="1" spans="1:19">
      <c r="A6" s="12">
        <v>4</v>
      </c>
      <c r="B6" s="13" t="s">
        <v>29</v>
      </c>
      <c r="C6" s="13" t="s">
        <v>30</v>
      </c>
      <c r="D6" s="13" t="s">
        <v>22</v>
      </c>
      <c r="E6" s="24">
        <v>20101013301</v>
      </c>
      <c r="F6" s="13">
        <v>202.5</v>
      </c>
      <c r="G6" s="25">
        <f t="shared" si="0"/>
        <v>67.5</v>
      </c>
      <c r="H6" s="26"/>
      <c r="I6" s="26">
        <f t="shared" si="1"/>
        <v>20.25</v>
      </c>
      <c r="J6" s="25">
        <v>67.5</v>
      </c>
      <c r="K6" s="25">
        <f t="shared" si="2"/>
        <v>27</v>
      </c>
      <c r="L6" s="25">
        <f t="shared" si="3"/>
        <v>47.25</v>
      </c>
      <c r="M6" s="26">
        <v>83.8</v>
      </c>
      <c r="N6" s="40"/>
      <c r="O6" s="26">
        <f t="shared" si="5"/>
        <v>25.14</v>
      </c>
      <c r="P6" s="40">
        <f t="shared" si="4"/>
        <v>72.39</v>
      </c>
      <c r="Q6" s="29">
        <v>4</v>
      </c>
      <c r="R6" s="29" t="s">
        <v>28</v>
      </c>
      <c r="S6" s="29"/>
    </row>
    <row r="7" s="2" customFormat="1" ht="30" customHeight="1" spans="1:19">
      <c r="A7" s="12">
        <v>6</v>
      </c>
      <c r="B7" s="13" t="s">
        <v>31</v>
      </c>
      <c r="C7" s="13" t="s">
        <v>32</v>
      </c>
      <c r="D7" s="13" t="s">
        <v>22</v>
      </c>
      <c r="E7" s="24">
        <v>20101013301</v>
      </c>
      <c r="F7" s="13">
        <v>191</v>
      </c>
      <c r="G7" s="25">
        <f t="shared" si="0"/>
        <v>63.6666666666667</v>
      </c>
      <c r="H7" s="26"/>
      <c r="I7" s="26">
        <f t="shared" si="1"/>
        <v>19.1</v>
      </c>
      <c r="J7" s="25">
        <v>68.9</v>
      </c>
      <c r="K7" s="25">
        <f t="shared" si="2"/>
        <v>27.56</v>
      </c>
      <c r="L7" s="25">
        <f t="shared" si="3"/>
        <v>46.66</v>
      </c>
      <c r="M7" s="26">
        <v>80.8</v>
      </c>
      <c r="N7" s="40"/>
      <c r="O7" s="26">
        <f t="shared" si="5"/>
        <v>24.24</v>
      </c>
      <c r="P7" s="40">
        <f t="shared" si="4"/>
        <v>70.9</v>
      </c>
      <c r="Q7" s="29">
        <v>5</v>
      </c>
      <c r="R7" s="29" t="s">
        <v>28</v>
      </c>
      <c r="S7" s="29"/>
    </row>
    <row r="8" s="2" customFormat="1" ht="30" customHeight="1" spans="1:19">
      <c r="A8" s="12">
        <v>5</v>
      </c>
      <c r="B8" s="13" t="s">
        <v>33</v>
      </c>
      <c r="C8" s="13" t="s">
        <v>34</v>
      </c>
      <c r="D8" s="13" t="s">
        <v>22</v>
      </c>
      <c r="E8" s="24">
        <v>20101013301</v>
      </c>
      <c r="F8" s="13">
        <v>202.5</v>
      </c>
      <c r="G8" s="25">
        <f t="shared" si="0"/>
        <v>67.5</v>
      </c>
      <c r="H8" s="26"/>
      <c r="I8" s="26">
        <f t="shared" si="1"/>
        <v>20.25</v>
      </c>
      <c r="J8" s="25">
        <v>67.05</v>
      </c>
      <c r="K8" s="25">
        <f t="shared" si="2"/>
        <v>26.82</v>
      </c>
      <c r="L8" s="25">
        <f t="shared" si="3"/>
        <v>47.07</v>
      </c>
      <c r="M8" s="26">
        <v>76.6</v>
      </c>
      <c r="N8" s="40"/>
      <c r="O8" s="26">
        <f t="shared" si="5"/>
        <v>22.98</v>
      </c>
      <c r="P8" s="40">
        <f t="shared" si="4"/>
        <v>70.05</v>
      </c>
      <c r="Q8" s="29">
        <v>6</v>
      </c>
      <c r="R8" s="29" t="s">
        <v>28</v>
      </c>
      <c r="S8" s="29"/>
    </row>
    <row r="9" s="2" customFormat="1" ht="30" customHeight="1" spans="1:19">
      <c r="A9" s="10">
        <v>7</v>
      </c>
      <c r="B9" s="14" t="s">
        <v>35</v>
      </c>
      <c r="C9" s="14" t="s">
        <v>36</v>
      </c>
      <c r="D9" s="15" t="s">
        <v>22</v>
      </c>
      <c r="E9" s="21">
        <v>20101013302</v>
      </c>
      <c r="F9" s="14">
        <v>215.5</v>
      </c>
      <c r="G9" s="27">
        <f t="shared" si="0"/>
        <v>71.8333333333333</v>
      </c>
      <c r="H9" s="23">
        <f>G9*0.6</f>
        <v>43.1</v>
      </c>
      <c r="I9" s="23"/>
      <c r="J9" s="34"/>
      <c r="K9" s="23"/>
      <c r="L9" s="22"/>
      <c r="M9" s="23">
        <v>84.8</v>
      </c>
      <c r="N9" s="39">
        <f>M9*0.4</f>
        <v>33.92</v>
      </c>
      <c r="O9" s="23"/>
      <c r="P9" s="39">
        <f t="shared" ref="P9:P35" si="6">H9+I9+K9+O9+N9</f>
        <v>77.02</v>
      </c>
      <c r="Q9" s="34">
        <v>1</v>
      </c>
      <c r="R9" s="34" t="s">
        <v>23</v>
      </c>
      <c r="S9" s="34"/>
    </row>
    <row r="10" s="2" customFormat="1" ht="30" customHeight="1" spans="1:19">
      <c r="A10" s="12">
        <v>8</v>
      </c>
      <c r="B10" s="16" t="s">
        <v>37</v>
      </c>
      <c r="C10" s="16" t="s">
        <v>38</v>
      </c>
      <c r="D10" s="17" t="s">
        <v>22</v>
      </c>
      <c r="E10" s="24">
        <v>20101013302</v>
      </c>
      <c r="F10" s="16">
        <v>214</v>
      </c>
      <c r="G10" s="28">
        <f t="shared" si="0"/>
        <v>71.3333333333333</v>
      </c>
      <c r="H10" s="26">
        <f>G10*0.6</f>
        <v>42.8</v>
      </c>
      <c r="I10" s="26"/>
      <c r="J10" s="29"/>
      <c r="K10" s="26"/>
      <c r="L10" s="25"/>
      <c r="M10" s="26">
        <v>78.2</v>
      </c>
      <c r="N10" s="40">
        <f>M10*0.4</f>
        <v>31.28</v>
      </c>
      <c r="O10" s="26"/>
      <c r="P10" s="40">
        <f t="shared" si="6"/>
        <v>74.08</v>
      </c>
      <c r="Q10" s="29">
        <v>2</v>
      </c>
      <c r="R10" s="29" t="s">
        <v>28</v>
      </c>
      <c r="S10" s="29"/>
    </row>
    <row r="11" s="2" customFormat="1" ht="30" customHeight="1" spans="1:19">
      <c r="A11" s="12">
        <v>9</v>
      </c>
      <c r="B11" s="16" t="s">
        <v>39</v>
      </c>
      <c r="C11" s="16" t="s">
        <v>40</v>
      </c>
      <c r="D11" s="17" t="s">
        <v>22</v>
      </c>
      <c r="E11" s="24">
        <v>20101013302</v>
      </c>
      <c r="F11" s="16">
        <v>208</v>
      </c>
      <c r="G11" s="28">
        <f t="shared" si="0"/>
        <v>69.3333333333333</v>
      </c>
      <c r="H11" s="26">
        <f>G11*0.6</f>
        <v>41.6</v>
      </c>
      <c r="I11" s="26"/>
      <c r="J11" s="29"/>
      <c r="K11" s="26"/>
      <c r="L11" s="25"/>
      <c r="M11" s="26">
        <v>79</v>
      </c>
      <c r="N11" s="40">
        <f>M11*0.4</f>
        <v>31.6</v>
      </c>
      <c r="O11" s="26"/>
      <c r="P11" s="40">
        <f t="shared" si="6"/>
        <v>73.2</v>
      </c>
      <c r="Q11" s="29">
        <v>3</v>
      </c>
      <c r="R11" s="29" t="s">
        <v>28</v>
      </c>
      <c r="S11" s="29"/>
    </row>
    <row r="12" s="2" customFormat="1" ht="30" customHeight="1" spans="1:19">
      <c r="A12" s="10">
        <v>10</v>
      </c>
      <c r="B12" s="11" t="s">
        <v>41</v>
      </c>
      <c r="C12" s="18" t="s">
        <v>42</v>
      </c>
      <c r="D12" s="18" t="s">
        <v>22</v>
      </c>
      <c r="E12" s="21">
        <v>20101013303</v>
      </c>
      <c r="F12" s="11">
        <v>203.5</v>
      </c>
      <c r="G12" s="22">
        <f t="shared" si="0"/>
        <v>67.8333333333333</v>
      </c>
      <c r="H12" s="23"/>
      <c r="I12" s="23">
        <f t="shared" ref="I9:I14" si="7">G12*0.3</f>
        <v>20.35</v>
      </c>
      <c r="J12" s="35">
        <v>79.8</v>
      </c>
      <c r="K12" s="35">
        <f t="shared" ref="K12:K14" si="8">J12*0.4</f>
        <v>31.92</v>
      </c>
      <c r="L12" s="22">
        <f t="shared" ref="L9:L14" si="9">I12+K12</f>
        <v>52.27</v>
      </c>
      <c r="M12" s="23">
        <v>78.8</v>
      </c>
      <c r="N12" s="39"/>
      <c r="O12" s="23">
        <f t="shared" si="5"/>
        <v>23.64</v>
      </c>
      <c r="P12" s="39">
        <f t="shared" si="6"/>
        <v>75.91</v>
      </c>
      <c r="Q12" s="34">
        <v>1</v>
      </c>
      <c r="R12" s="34" t="s">
        <v>23</v>
      </c>
      <c r="S12" s="34"/>
    </row>
    <row r="13" s="2" customFormat="1" ht="30" customHeight="1" spans="1:19">
      <c r="A13" s="12">
        <v>11</v>
      </c>
      <c r="B13" s="13" t="s">
        <v>43</v>
      </c>
      <c r="C13" s="19" t="s">
        <v>44</v>
      </c>
      <c r="D13" s="19" t="s">
        <v>22</v>
      </c>
      <c r="E13" s="24">
        <v>20101013303</v>
      </c>
      <c r="F13" s="13">
        <v>210</v>
      </c>
      <c r="G13" s="25">
        <f t="shared" si="0"/>
        <v>70</v>
      </c>
      <c r="H13" s="26"/>
      <c r="I13" s="26">
        <f t="shared" si="7"/>
        <v>21</v>
      </c>
      <c r="J13" s="36">
        <v>69.55</v>
      </c>
      <c r="K13" s="36">
        <f t="shared" si="8"/>
        <v>27.82</v>
      </c>
      <c r="L13" s="25">
        <f t="shared" si="9"/>
        <v>48.82</v>
      </c>
      <c r="M13" s="26">
        <v>76.8</v>
      </c>
      <c r="N13" s="40"/>
      <c r="O13" s="26">
        <f t="shared" si="5"/>
        <v>23.04</v>
      </c>
      <c r="P13" s="40">
        <f t="shared" si="6"/>
        <v>71.86</v>
      </c>
      <c r="Q13" s="29">
        <v>2</v>
      </c>
      <c r="R13" s="29" t="s">
        <v>28</v>
      </c>
      <c r="S13" s="29"/>
    </row>
    <row r="14" s="2" customFormat="1" ht="30" customHeight="1" spans="1:19">
      <c r="A14" s="12">
        <v>12</v>
      </c>
      <c r="B14" s="13" t="s">
        <v>45</v>
      </c>
      <c r="C14" s="19" t="s">
        <v>46</v>
      </c>
      <c r="D14" s="19" t="s">
        <v>22</v>
      </c>
      <c r="E14" s="24">
        <v>20101013303</v>
      </c>
      <c r="F14" s="13">
        <v>177.5</v>
      </c>
      <c r="G14" s="25">
        <f t="shared" si="0"/>
        <v>59.1666666666667</v>
      </c>
      <c r="H14" s="26"/>
      <c r="I14" s="26">
        <f t="shared" si="7"/>
        <v>17.75</v>
      </c>
      <c r="J14" s="36">
        <v>73.8</v>
      </c>
      <c r="K14" s="36">
        <f t="shared" si="8"/>
        <v>29.52</v>
      </c>
      <c r="L14" s="25">
        <f t="shared" si="9"/>
        <v>47.27</v>
      </c>
      <c r="M14" s="26">
        <v>75.6</v>
      </c>
      <c r="N14" s="40"/>
      <c r="O14" s="26">
        <f t="shared" si="5"/>
        <v>22.68</v>
      </c>
      <c r="P14" s="40">
        <f t="shared" si="6"/>
        <v>69.95</v>
      </c>
      <c r="Q14" s="29">
        <v>3</v>
      </c>
      <c r="R14" s="29" t="s">
        <v>28</v>
      </c>
      <c r="S14" s="29"/>
    </row>
    <row r="15" s="2" customFormat="1" ht="30" customHeight="1" spans="1:19">
      <c r="A15" s="10">
        <v>14</v>
      </c>
      <c r="B15" s="14" t="s">
        <v>47</v>
      </c>
      <c r="C15" s="14" t="s">
        <v>48</v>
      </c>
      <c r="D15" s="15" t="s">
        <v>49</v>
      </c>
      <c r="E15" s="21">
        <v>20101013401</v>
      </c>
      <c r="F15" s="14">
        <v>210.5</v>
      </c>
      <c r="G15" s="27">
        <f t="shared" si="0"/>
        <v>70.1666666666667</v>
      </c>
      <c r="H15" s="23">
        <f>G15*0.6</f>
        <v>42.1</v>
      </c>
      <c r="I15" s="23"/>
      <c r="J15" s="10"/>
      <c r="K15" s="37"/>
      <c r="L15" s="22"/>
      <c r="M15" s="23">
        <v>82.4</v>
      </c>
      <c r="N15" s="39">
        <f>M15*0.4</f>
        <v>32.96</v>
      </c>
      <c r="O15" s="23"/>
      <c r="P15" s="39">
        <f t="shared" si="6"/>
        <v>75.06</v>
      </c>
      <c r="Q15" s="34">
        <v>1</v>
      </c>
      <c r="R15" s="34" t="s">
        <v>23</v>
      </c>
      <c r="S15" s="34"/>
    </row>
    <row r="16" s="2" customFormat="1" ht="30" customHeight="1" spans="1:19">
      <c r="A16" s="12">
        <v>13</v>
      </c>
      <c r="B16" s="16" t="s">
        <v>50</v>
      </c>
      <c r="C16" s="16" t="s">
        <v>51</v>
      </c>
      <c r="D16" s="17" t="s">
        <v>49</v>
      </c>
      <c r="E16" s="24">
        <v>20101013401</v>
      </c>
      <c r="F16" s="16">
        <v>220.5</v>
      </c>
      <c r="G16" s="28">
        <f t="shared" si="0"/>
        <v>73.5</v>
      </c>
      <c r="H16" s="26">
        <f>G16*0.6</f>
        <v>44.1</v>
      </c>
      <c r="I16" s="26"/>
      <c r="J16" s="29"/>
      <c r="K16" s="38"/>
      <c r="L16" s="25"/>
      <c r="M16" s="26">
        <v>77.2</v>
      </c>
      <c r="N16" s="40">
        <f>M16*0.4</f>
        <v>30.88</v>
      </c>
      <c r="O16" s="26"/>
      <c r="P16" s="40">
        <f t="shared" si="6"/>
        <v>74.98</v>
      </c>
      <c r="Q16" s="29">
        <v>2</v>
      </c>
      <c r="R16" s="29" t="s">
        <v>28</v>
      </c>
      <c r="S16" s="29"/>
    </row>
    <row r="17" s="2" customFormat="1" ht="30" customHeight="1" spans="1:19">
      <c r="A17" s="12">
        <v>15</v>
      </c>
      <c r="B17" s="16" t="s">
        <v>52</v>
      </c>
      <c r="C17" s="16" t="s">
        <v>53</v>
      </c>
      <c r="D17" s="17" t="s">
        <v>49</v>
      </c>
      <c r="E17" s="24">
        <v>20101013401</v>
      </c>
      <c r="F17" s="16">
        <v>207</v>
      </c>
      <c r="G17" s="28">
        <f t="shared" si="0"/>
        <v>69</v>
      </c>
      <c r="H17" s="26">
        <f>G17*0.6</f>
        <v>41.4</v>
      </c>
      <c r="I17" s="26"/>
      <c r="J17" s="12"/>
      <c r="K17" s="38"/>
      <c r="L17" s="25"/>
      <c r="M17" s="26">
        <v>83.4</v>
      </c>
      <c r="N17" s="40">
        <f>M17*0.4</f>
        <v>33.36</v>
      </c>
      <c r="O17" s="26"/>
      <c r="P17" s="40">
        <f t="shared" si="6"/>
        <v>74.76</v>
      </c>
      <c r="Q17" s="29">
        <v>3</v>
      </c>
      <c r="R17" s="29" t="s">
        <v>28</v>
      </c>
      <c r="S17" s="29"/>
    </row>
    <row r="18" s="2" customFormat="1" ht="30" customHeight="1" spans="1:19">
      <c r="A18" s="10">
        <v>16</v>
      </c>
      <c r="B18" s="18" t="s">
        <v>54</v>
      </c>
      <c r="C18" s="18" t="s">
        <v>55</v>
      </c>
      <c r="D18" s="18" t="s">
        <v>56</v>
      </c>
      <c r="E18" s="21">
        <v>20101013501</v>
      </c>
      <c r="F18" s="18">
        <v>196.5</v>
      </c>
      <c r="G18" s="22">
        <f t="shared" si="0"/>
        <v>65.5</v>
      </c>
      <c r="H18" s="23"/>
      <c r="I18" s="23">
        <f>G18*0.3</f>
        <v>19.65</v>
      </c>
      <c r="J18" s="23">
        <v>73.85</v>
      </c>
      <c r="K18" s="23">
        <f t="shared" ref="K18:K20" si="10">J18*0.4</f>
        <v>29.54</v>
      </c>
      <c r="L18" s="22">
        <f>I18+K18</f>
        <v>49.19</v>
      </c>
      <c r="M18" s="23">
        <v>83.4</v>
      </c>
      <c r="N18" s="39"/>
      <c r="O18" s="23">
        <f t="shared" si="5"/>
        <v>25.02</v>
      </c>
      <c r="P18" s="39">
        <f t="shared" si="6"/>
        <v>74.21</v>
      </c>
      <c r="Q18" s="34">
        <v>1</v>
      </c>
      <c r="R18" s="34" t="s">
        <v>23</v>
      </c>
      <c r="S18" s="34"/>
    </row>
    <row r="19" s="2" customFormat="1" ht="30" customHeight="1" spans="1:19">
      <c r="A19" s="12">
        <v>17</v>
      </c>
      <c r="B19" s="19" t="s">
        <v>57</v>
      </c>
      <c r="C19" s="19" t="s">
        <v>58</v>
      </c>
      <c r="D19" s="19" t="s">
        <v>56</v>
      </c>
      <c r="E19" s="24">
        <v>20101013501</v>
      </c>
      <c r="F19" s="19">
        <v>179</v>
      </c>
      <c r="G19" s="25">
        <f t="shared" si="0"/>
        <v>59.6666666666667</v>
      </c>
      <c r="H19" s="26"/>
      <c r="I19" s="26">
        <f>G19*0.3</f>
        <v>17.9</v>
      </c>
      <c r="J19" s="26">
        <v>77.7</v>
      </c>
      <c r="K19" s="26">
        <f t="shared" si="10"/>
        <v>31.08</v>
      </c>
      <c r="L19" s="25">
        <f>I19+K19</f>
        <v>48.98</v>
      </c>
      <c r="M19" s="26">
        <v>75.8</v>
      </c>
      <c r="N19" s="40"/>
      <c r="O19" s="26">
        <f t="shared" si="5"/>
        <v>22.74</v>
      </c>
      <c r="P19" s="40">
        <f t="shared" si="6"/>
        <v>71.72</v>
      </c>
      <c r="Q19" s="29">
        <v>2</v>
      </c>
      <c r="R19" s="29" t="s">
        <v>28</v>
      </c>
      <c r="S19" s="29"/>
    </row>
    <row r="20" s="2" customFormat="1" ht="30" customHeight="1" spans="1:19">
      <c r="A20" s="12">
        <v>18</v>
      </c>
      <c r="B20" s="19" t="s">
        <v>59</v>
      </c>
      <c r="C20" s="19" t="s">
        <v>60</v>
      </c>
      <c r="D20" s="19" t="s">
        <v>56</v>
      </c>
      <c r="E20" s="24">
        <v>20101013501</v>
      </c>
      <c r="F20" s="19">
        <v>195</v>
      </c>
      <c r="G20" s="25">
        <f t="shared" si="0"/>
        <v>65</v>
      </c>
      <c r="H20" s="26"/>
      <c r="I20" s="26">
        <f>G20*0.3</f>
        <v>19.5</v>
      </c>
      <c r="J20" s="26">
        <v>66</v>
      </c>
      <c r="K20" s="26">
        <f t="shared" si="10"/>
        <v>26.4</v>
      </c>
      <c r="L20" s="25">
        <f>I20+K20</f>
        <v>45.9</v>
      </c>
      <c r="M20" s="26">
        <v>72.2</v>
      </c>
      <c r="N20" s="40"/>
      <c r="O20" s="26">
        <f t="shared" si="5"/>
        <v>21.66</v>
      </c>
      <c r="P20" s="40">
        <f t="shared" si="6"/>
        <v>67.56</v>
      </c>
      <c r="Q20" s="29">
        <v>3</v>
      </c>
      <c r="R20" s="29" t="s">
        <v>28</v>
      </c>
      <c r="S20" s="29"/>
    </row>
    <row r="21" s="2" customFormat="1" ht="30" customHeight="1" spans="1:19">
      <c r="A21" s="10">
        <v>19</v>
      </c>
      <c r="B21" s="14" t="s">
        <v>61</v>
      </c>
      <c r="C21" s="14" t="s">
        <v>62</v>
      </c>
      <c r="D21" s="15" t="s">
        <v>63</v>
      </c>
      <c r="E21" s="21">
        <v>20101013601</v>
      </c>
      <c r="F21" s="14">
        <v>221.5</v>
      </c>
      <c r="G21" s="27">
        <f t="shared" si="0"/>
        <v>73.8333333333333</v>
      </c>
      <c r="H21" s="23">
        <f t="shared" ref="H21:H29" si="11">G21*0.6</f>
        <v>44.3</v>
      </c>
      <c r="I21" s="23"/>
      <c r="J21" s="34"/>
      <c r="K21" s="37"/>
      <c r="L21" s="22"/>
      <c r="M21" s="23">
        <v>86.6</v>
      </c>
      <c r="N21" s="39">
        <f>M21*0.4</f>
        <v>34.64</v>
      </c>
      <c r="O21" s="23"/>
      <c r="P21" s="39">
        <f t="shared" si="6"/>
        <v>78.94</v>
      </c>
      <c r="Q21" s="34">
        <v>1</v>
      </c>
      <c r="R21" s="34" t="s">
        <v>23</v>
      </c>
      <c r="S21" s="34"/>
    </row>
    <row r="22" s="2" customFormat="1" ht="30" customHeight="1" spans="1:19">
      <c r="A22" s="12">
        <v>21</v>
      </c>
      <c r="B22" s="16" t="s">
        <v>64</v>
      </c>
      <c r="C22" s="16" t="s">
        <v>65</v>
      </c>
      <c r="D22" s="17" t="s">
        <v>63</v>
      </c>
      <c r="E22" s="24">
        <v>20101013601</v>
      </c>
      <c r="F22" s="16">
        <v>210</v>
      </c>
      <c r="G22" s="28">
        <f t="shared" si="0"/>
        <v>70</v>
      </c>
      <c r="H22" s="26">
        <f t="shared" si="11"/>
        <v>42</v>
      </c>
      <c r="I22" s="26"/>
      <c r="J22" s="12"/>
      <c r="K22" s="38"/>
      <c r="L22" s="25"/>
      <c r="M22" s="26">
        <v>79.2</v>
      </c>
      <c r="N22" s="40">
        <f>M22*0.4</f>
        <v>31.68</v>
      </c>
      <c r="O22" s="26"/>
      <c r="P22" s="40">
        <f t="shared" si="6"/>
        <v>73.68</v>
      </c>
      <c r="Q22" s="29">
        <v>2</v>
      </c>
      <c r="R22" s="29" t="s">
        <v>28</v>
      </c>
      <c r="S22" s="29"/>
    </row>
    <row r="23" s="2" customFormat="1" ht="30" customHeight="1" spans="1:19">
      <c r="A23" s="12">
        <v>20</v>
      </c>
      <c r="B23" s="16" t="s">
        <v>66</v>
      </c>
      <c r="C23" s="16" t="s">
        <v>67</v>
      </c>
      <c r="D23" s="17" t="s">
        <v>63</v>
      </c>
      <c r="E23" s="24">
        <v>20101013601</v>
      </c>
      <c r="F23" s="16">
        <v>215.5</v>
      </c>
      <c r="G23" s="28">
        <f t="shared" si="0"/>
        <v>71.8333333333333</v>
      </c>
      <c r="H23" s="26">
        <f t="shared" si="11"/>
        <v>43.1</v>
      </c>
      <c r="I23" s="26"/>
      <c r="J23" s="12"/>
      <c r="K23" s="38"/>
      <c r="L23" s="25"/>
      <c r="M23" s="26">
        <v>0</v>
      </c>
      <c r="N23" s="40">
        <v>0</v>
      </c>
      <c r="O23" s="26"/>
      <c r="P23" s="40">
        <f t="shared" si="6"/>
        <v>43.1</v>
      </c>
      <c r="Q23" s="29">
        <v>3</v>
      </c>
      <c r="R23" s="29" t="s">
        <v>28</v>
      </c>
      <c r="S23" s="29" t="s">
        <v>68</v>
      </c>
    </row>
    <row r="24" s="2" customFormat="1" ht="30" customHeight="1" spans="1:19">
      <c r="A24" s="10">
        <v>22</v>
      </c>
      <c r="B24" s="14" t="s">
        <v>69</v>
      </c>
      <c r="C24" s="14" t="s">
        <v>70</v>
      </c>
      <c r="D24" s="15" t="s">
        <v>71</v>
      </c>
      <c r="E24" s="21">
        <v>20101013701</v>
      </c>
      <c r="F24" s="14">
        <v>206.5</v>
      </c>
      <c r="G24" s="27">
        <f t="shared" si="0"/>
        <v>68.8333333333333</v>
      </c>
      <c r="H24" s="23">
        <f t="shared" si="11"/>
        <v>41.3</v>
      </c>
      <c r="I24" s="23"/>
      <c r="J24" s="34"/>
      <c r="K24" s="37"/>
      <c r="L24" s="22"/>
      <c r="M24" s="23">
        <v>85.2</v>
      </c>
      <c r="N24" s="39">
        <f t="shared" ref="N24:N29" si="12">M24*0.4</f>
        <v>34.08</v>
      </c>
      <c r="O24" s="23"/>
      <c r="P24" s="39">
        <f t="shared" si="6"/>
        <v>75.38</v>
      </c>
      <c r="Q24" s="34">
        <v>1</v>
      </c>
      <c r="R24" s="34" t="s">
        <v>23</v>
      </c>
      <c r="S24" s="34"/>
    </row>
    <row r="25" s="2" customFormat="1" ht="30" customHeight="1" spans="1:19">
      <c r="A25" s="12">
        <v>23</v>
      </c>
      <c r="B25" s="16" t="s">
        <v>72</v>
      </c>
      <c r="C25" s="16" t="s">
        <v>73</v>
      </c>
      <c r="D25" s="17" t="s">
        <v>71</v>
      </c>
      <c r="E25" s="24">
        <v>20101013701</v>
      </c>
      <c r="F25" s="16">
        <v>204.5</v>
      </c>
      <c r="G25" s="28">
        <f t="shared" si="0"/>
        <v>68.1666666666667</v>
      </c>
      <c r="H25" s="26">
        <f t="shared" si="11"/>
        <v>40.9</v>
      </c>
      <c r="I25" s="26"/>
      <c r="J25" s="12"/>
      <c r="K25" s="38"/>
      <c r="L25" s="25"/>
      <c r="M25" s="26">
        <v>82.8</v>
      </c>
      <c r="N25" s="40">
        <f t="shared" si="12"/>
        <v>33.12</v>
      </c>
      <c r="O25" s="26"/>
      <c r="P25" s="40">
        <f t="shared" si="6"/>
        <v>74.02</v>
      </c>
      <c r="Q25" s="29">
        <v>2</v>
      </c>
      <c r="R25" s="29" t="s">
        <v>28</v>
      </c>
      <c r="S25" s="29"/>
    </row>
    <row r="26" s="2" customFormat="1" ht="30" customHeight="1" spans="1:19">
      <c r="A26" s="12">
        <v>24</v>
      </c>
      <c r="B26" s="16" t="s">
        <v>74</v>
      </c>
      <c r="C26" s="16" t="s">
        <v>75</v>
      </c>
      <c r="D26" s="17" t="s">
        <v>71</v>
      </c>
      <c r="E26" s="24">
        <v>20101013701</v>
      </c>
      <c r="F26" s="16">
        <v>169.5</v>
      </c>
      <c r="G26" s="28">
        <f t="shared" si="0"/>
        <v>56.5</v>
      </c>
      <c r="H26" s="26">
        <f t="shared" si="11"/>
        <v>33.9</v>
      </c>
      <c r="I26" s="26"/>
      <c r="J26" s="12"/>
      <c r="K26" s="38"/>
      <c r="L26" s="25"/>
      <c r="M26" s="26">
        <v>78.8</v>
      </c>
      <c r="N26" s="40">
        <f t="shared" si="12"/>
        <v>31.52</v>
      </c>
      <c r="O26" s="26"/>
      <c r="P26" s="40">
        <f t="shared" si="6"/>
        <v>65.42</v>
      </c>
      <c r="Q26" s="29">
        <v>3</v>
      </c>
      <c r="R26" s="29" t="s">
        <v>28</v>
      </c>
      <c r="S26" s="29"/>
    </row>
    <row r="27" s="2" customFormat="1" ht="30" customHeight="1" spans="1:19">
      <c r="A27" s="10">
        <v>25</v>
      </c>
      <c r="B27" s="14" t="s">
        <v>76</v>
      </c>
      <c r="C27" s="14" t="s">
        <v>77</v>
      </c>
      <c r="D27" s="15" t="s">
        <v>78</v>
      </c>
      <c r="E27" s="21">
        <v>20101013801</v>
      </c>
      <c r="F27" s="14">
        <v>217</v>
      </c>
      <c r="G27" s="27">
        <f t="shared" si="0"/>
        <v>72.3333333333333</v>
      </c>
      <c r="H27" s="23">
        <f t="shared" si="11"/>
        <v>43.4</v>
      </c>
      <c r="I27" s="23"/>
      <c r="J27" s="34"/>
      <c r="K27" s="37"/>
      <c r="L27" s="22"/>
      <c r="M27" s="23">
        <v>85.2</v>
      </c>
      <c r="N27" s="39">
        <f t="shared" si="12"/>
        <v>34.08</v>
      </c>
      <c r="O27" s="23"/>
      <c r="P27" s="39">
        <f t="shared" si="6"/>
        <v>77.48</v>
      </c>
      <c r="Q27" s="34">
        <v>1</v>
      </c>
      <c r="R27" s="34" t="s">
        <v>23</v>
      </c>
      <c r="S27" s="34"/>
    </row>
    <row r="28" s="2" customFormat="1" ht="30" customHeight="1" spans="1:19">
      <c r="A28" s="12">
        <v>27</v>
      </c>
      <c r="B28" s="16" t="s">
        <v>79</v>
      </c>
      <c r="C28" s="16" t="s">
        <v>80</v>
      </c>
      <c r="D28" s="17" t="s">
        <v>78</v>
      </c>
      <c r="E28" s="24">
        <v>20101013801</v>
      </c>
      <c r="F28" s="16">
        <v>185</v>
      </c>
      <c r="G28" s="28">
        <f t="shared" si="0"/>
        <v>61.6666666666667</v>
      </c>
      <c r="H28" s="26">
        <f t="shared" si="11"/>
        <v>37</v>
      </c>
      <c r="I28" s="26"/>
      <c r="J28" s="12"/>
      <c r="K28" s="38"/>
      <c r="L28" s="25"/>
      <c r="M28" s="26">
        <v>84.6</v>
      </c>
      <c r="N28" s="40">
        <f t="shared" si="12"/>
        <v>33.84</v>
      </c>
      <c r="O28" s="26"/>
      <c r="P28" s="40">
        <f t="shared" si="6"/>
        <v>70.84</v>
      </c>
      <c r="Q28" s="29">
        <v>2</v>
      </c>
      <c r="R28" s="29" t="s">
        <v>28</v>
      </c>
      <c r="S28" s="29"/>
    </row>
    <row r="29" s="2" customFormat="1" ht="30" customHeight="1" spans="1:19">
      <c r="A29" s="12">
        <v>26</v>
      </c>
      <c r="B29" s="16" t="s">
        <v>81</v>
      </c>
      <c r="C29" s="16" t="s">
        <v>82</v>
      </c>
      <c r="D29" s="17" t="s">
        <v>78</v>
      </c>
      <c r="E29" s="24">
        <v>20101013801</v>
      </c>
      <c r="F29" s="16">
        <v>191</v>
      </c>
      <c r="G29" s="28">
        <f t="shared" si="0"/>
        <v>63.6666666666667</v>
      </c>
      <c r="H29" s="26">
        <f t="shared" si="11"/>
        <v>38.2</v>
      </c>
      <c r="I29" s="26"/>
      <c r="J29" s="12"/>
      <c r="K29" s="38"/>
      <c r="L29" s="25"/>
      <c r="M29" s="26">
        <v>79.4</v>
      </c>
      <c r="N29" s="40">
        <f t="shared" si="12"/>
        <v>31.76</v>
      </c>
      <c r="O29" s="26"/>
      <c r="P29" s="40">
        <f t="shared" si="6"/>
        <v>69.96</v>
      </c>
      <c r="Q29" s="29">
        <v>3</v>
      </c>
      <c r="R29" s="29" t="s">
        <v>28</v>
      </c>
      <c r="S29" s="29"/>
    </row>
    <row r="30" s="2" customFormat="1" ht="30" customHeight="1" spans="1:19">
      <c r="A30" s="10">
        <v>28</v>
      </c>
      <c r="B30" s="11" t="s">
        <v>83</v>
      </c>
      <c r="C30" s="11" t="s">
        <v>84</v>
      </c>
      <c r="D30" s="11" t="s">
        <v>78</v>
      </c>
      <c r="E30" s="21">
        <v>20101013802</v>
      </c>
      <c r="F30" s="11">
        <v>205.5</v>
      </c>
      <c r="G30" s="22">
        <f t="shared" si="0"/>
        <v>68.5</v>
      </c>
      <c r="H30" s="23"/>
      <c r="I30" s="23">
        <f t="shared" ref="I30:I35" si="13">G30*0.3</f>
        <v>20.55</v>
      </c>
      <c r="J30" s="35">
        <v>76.85</v>
      </c>
      <c r="K30" s="35">
        <f t="shared" ref="K30:K35" si="14">J30*0.4</f>
        <v>30.74</v>
      </c>
      <c r="L30" s="22">
        <f t="shared" ref="L30:L35" si="15">I30+K30</f>
        <v>51.29</v>
      </c>
      <c r="M30" s="23">
        <v>75</v>
      </c>
      <c r="N30" s="39"/>
      <c r="O30" s="23">
        <f t="shared" si="5"/>
        <v>22.5</v>
      </c>
      <c r="P30" s="39">
        <f t="shared" si="6"/>
        <v>73.79</v>
      </c>
      <c r="Q30" s="34">
        <v>1</v>
      </c>
      <c r="R30" s="34" t="s">
        <v>23</v>
      </c>
      <c r="S30" s="34"/>
    </row>
    <row r="31" s="2" customFormat="1" ht="30" customHeight="1" spans="1:19">
      <c r="A31" s="12">
        <v>29</v>
      </c>
      <c r="B31" s="13" t="s">
        <v>85</v>
      </c>
      <c r="C31" s="41" t="s">
        <v>86</v>
      </c>
      <c r="D31" s="13" t="s">
        <v>78</v>
      </c>
      <c r="E31" s="24">
        <v>20101013802</v>
      </c>
      <c r="F31" s="13">
        <v>195</v>
      </c>
      <c r="G31" s="25">
        <f t="shared" si="0"/>
        <v>65</v>
      </c>
      <c r="H31" s="29"/>
      <c r="I31" s="26">
        <f t="shared" si="13"/>
        <v>19.5</v>
      </c>
      <c r="J31" s="36">
        <v>73.6</v>
      </c>
      <c r="K31" s="36">
        <f t="shared" si="14"/>
        <v>29.44</v>
      </c>
      <c r="L31" s="25">
        <f t="shared" si="15"/>
        <v>48.94</v>
      </c>
      <c r="M31" s="26">
        <v>82</v>
      </c>
      <c r="N31" s="40"/>
      <c r="O31" s="26">
        <f t="shared" si="5"/>
        <v>24.6</v>
      </c>
      <c r="P31" s="40">
        <f t="shared" si="6"/>
        <v>73.54</v>
      </c>
      <c r="Q31" s="29">
        <v>2</v>
      </c>
      <c r="R31" s="29" t="s">
        <v>28</v>
      </c>
      <c r="S31" s="29"/>
    </row>
    <row r="32" s="2" customFormat="1" ht="30" customHeight="1" spans="1:19">
      <c r="A32" s="12">
        <v>30</v>
      </c>
      <c r="B32" s="13" t="s">
        <v>87</v>
      </c>
      <c r="C32" s="13" t="s">
        <v>88</v>
      </c>
      <c r="D32" s="13" t="s">
        <v>78</v>
      </c>
      <c r="E32" s="24">
        <v>20101013802</v>
      </c>
      <c r="F32" s="13">
        <v>182.5</v>
      </c>
      <c r="G32" s="25">
        <f t="shared" si="0"/>
        <v>60.8333333333333</v>
      </c>
      <c r="H32" s="29"/>
      <c r="I32" s="26">
        <f t="shared" si="13"/>
        <v>18.25</v>
      </c>
      <c r="J32" s="36">
        <v>71.75</v>
      </c>
      <c r="K32" s="36">
        <f t="shared" si="14"/>
        <v>28.7</v>
      </c>
      <c r="L32" s="25">
        <f t="shared" si="15"/>
        <v>46.95</v>
      </c>
      <c r="M32" s="26">
        <v>76</v>
      </c>
      <c r="N32" s="40"/>
      <c r="O32" s="26">
        <f t="shared" si="5"/>
        <v>22.8</v>
      </c>
      <c r="P32" s="40">
        <f t="shared" si="6"/>
        <v>69.75</v>
      </c>
      <c r="Q32" s="29">
        <v>3</v>
      </c>
      <c r="R32" s="29" t="s">
        <v>28</v>
      </c>
      <c r="S32" s="29"/>
    </row>
    <row r="33" s="2" customFormat="1" ht="30" customHeight="1" spans="1:19">
      <c r="A33" s="10">
        <v>31</v>
      </c>
      <c r="B33" s="11" t="s">
        <v>89</v>
      </c>
      <c r="C33" s="11" t="s">
        <v>90</v>
      </c>
      <c r="D33" s="11" t="s">
        <v>91</v>
      </c>
      <c r="E33" s="30">
        <v>20101013901</v>
      </c>
      <c r="F33" s="11">
        <v>193.5</v>
      </c>
      <c r="G33" s="22">
        <f t="shared" si="0"/>
        <v>64.5</v>
      </c>
      <c r="H33" s="23"/>
      <c r="I33" s="23">
        <f t="shared" si="13"/>
        <v>19.35</v>
      </c>
      <c r="J33" s="35">
        <v>86.85</v>
      </c>
      <c r="K33" s="35">
        <f t="shared" si="14"/>
        <v>34.74</v>
      </c>
      <c r="L33" s="22">
        <f t="shared" si="15"/>
        <v>54.09</v>
      </c>
      <c r="M33" s="23">
        <v>78.8</v>
      </c>
      <c r="N33" s="39"/>
      <c r="O33" s="23">
        <f t="shared" si="5"/>
        <v>23.64</v>
      </c>
      <c r="P33" s="39">
        <f t="shared" si="6"/>
        <v>77.73</v>
      </c>
      <c r="Q33" s="34">
        <v>1</v>
      </c>
      <c r="R33" s="34" t="s">
        <v>23</v>
      </c>
      <c r="S33" s="34"/>
    </row>
    <row r="34" s="2" customFormat="1" ht="30" customHeight="1" spans="1:19">
      <c r="A34" s="12">
        <v>32</v>
      </c>
      <c r="B34" s="13" t="s">
        <v>92</v>
      </c>
      <c r="C34" s="13" t="s">
        <v>93</v>
      </c>
      <c r="D34" s="13" t="s">
        <v>91</v>
      </c>
      <c r="E34" s="31">
        <v>20101013901</v>
      </c>
      <c r="F34" s="13">
        <v>188.5</v>
      </c>
      <c r="G34" s="25">
        <f t="shared" si="0"/>
        <v>62.8333333333333</v>
      </c>
      <c r="H34" s="29"/>
      <c r="I34" s="26">
        <f t="shared" si="13"/>
        <v>18.85</v>
      </c>
      <c r="J34" s="36">
        <v>82.7</v>
      </c>
      <c r="K34" s="36">
        <f t="shared" si="14"/>
        <v>33.08</v>
      </c>
      <c r="L34" s="25">
        <f t="shared" si="15"/>
        <v>51.93</v>
      </c>
      <c r="M34" s="26">
        <v>76.6</v>
      </c>
      <c r="N34" s="40"/>
      <c r="O34" s="26">
        <f t="shared" si="5"/>
        <v>22.98</v>
      </c>
      <c r="P34" s="40">
        <f t="shared" si="6"/>
        <v>74.91</v>
      </c>
      <c r="Q34" s="29">
        <v>2</v>
      </c>
      <c r="R34" s="29" t="s">
        <v>28</v>
      </c>
      <c r="S34" s="29"/>
    </row>
    <row r="35" s="2" customFormat="1" ht="30" customHeight="1" spans="1:19">
      <c r="A35" s="12">
        <v>33</v>
      </c>
      <c r="B35" s="13" t="s">
        <v>94</v>
      </c>
      <c r="C35" s="13" t="s">
        <v>95</v>
      </c>
      <c r="D35" s="13" t="s">
        <v>91</v>
      </c>
      <c r="E35" s="31">
        <v>20101013901</v>
      </c>
      <c r="F35" s="13">
        <v>202</v>
      </c>
      <c r="G35" s="25">
        <f t="shared" si="0"/>
        <v>67.3333333333333</v>
      </c>
      <c r="H35" s="29"/>
      <c r="I35" s="26">
        <f t="shared" si="13"/>
        <v>20.2</v>
      </c>
      <c r="J35" s="36">
        <v>79</v>
      </c>
      <c r="K35" s="36">
        <f t="shared" si="14"/>
        <v>31.6</v>
      </c>
      <c r="L35" s="25">
        <f t="shared" si="15"/>
        <v>51.8</v>
      </c>
      <c r="M35" s="26">
        <v>75.8</v>
      </c>
      <c r="N35" s="40"/>
      <c r="O35" s="26">
        <f t="shared" si="5"/>
        <v>22.74</v>
      </c>
      <c r="P35" s="40">
        <f t="shared" si="6"/>
        <v>74.54</v>
      </c>
      <c r="Q35" s="29">
        <v>3</v>
      </c>
      <c r="R35" s="29" t="s">
        <v>28</v>
      </c>
      <c r="S35" s="29"/>
    </row>
  </sheetData>
  <mergeCells count="1">
    <mergeCell ref="A1:S1"/>
  </mergeCells>
  <pageMargins left="0.75" right="0.75" top="1" bottom="1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最终核对发公告版本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cp:revision>0</cp:revision>
  <dcterms:created xsi:type="dcterms:W3CDTF">2006-09-18T08:00:00Z</dcterms:created>
  <dcterms:modified xsi:type="dcterms:W3CDTF">2025-06-23T16:25:18Z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665242140F81419BAC834105BD8605AE_13</vt:lpwstr>
  </property>
  <property fmtid="{D5CDD505-2E9C-101B-9397-08002B2CF9AE}" pid="4" name="KSOReadingLayout">
    <vt:bool>true</vt:bool>
  </property>
</Properties>
</file>