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公示表" sheetId="7" r:id="rId1"/>
    <sheet name="统分表" sheetId="1" r:id="rId2"/>
    <sheet name="1000米跑" sheetId="2" r:id="rId3"/>
    <sheet name="100米跑" sheetId="3" r:id="rId4"/>
    <sheet name="单杠引体向上" sheetId="4" r:id="rId5"/>
    <sheet name="负重登10楼" sheetId="5" r:id="rId6"/>
    <sheet name="攀登二节拉梯" sheetId="6" r:id="rId7"/>
    <sheet name="加分项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<sst xmlns="http://schemas.openxmlformats.org/spreadsheetml/2006/main" count="623" uniqueCount="176">
  <si>
    <r>
      <t>龙里县消防救援大队</t>
    </r>
    <r>
      <rPr>
        <sz val="26"/>
        <color theme="1"/>
        <rFont val="Times New Roman"/>
        <charset val="134"/>
      </rPr>
      <t>2024</t>
    </r>
    <r>
      <rPr>
        <sz val="26"/>
        <color theme="1"/>
        <rFont val="方正小标宋_GBK"/>
        <charset val="134"/>
      </rPr>
      <t>年公开招聘政府专职消防员岗位测试成绩公示表（战斗员岗）</t>
    </r>
  </si>
  <si>
    <r>
      <rPr>
        <sz val="16"/>
        <color theme="1"/>
        <rFont val="方正楷体_GB2312"/>
        <charset val="134"/>
      </rPr>
      <t>排名</t>
    </r>
  </si>
  <si>
    <r>
      <rPr>
        <sz val="16"/>
        <color theme="1"/>
        <rFont val="方正楷体_GB2312"/>
        <charset val="134"/>
      </rPr>
      <t>姓名</t>
    </r>
  </si>
  <si>
    <r>
      <rPr>
        <sz val="14"/>
        <color theme="1"/>
        <rFont val="Times New Roman"/>
        <charset val="134"/>
      </rPr>
      <t>1000</t>
    </r>
    <r>
      <rPr>
        <sz val="14"/>
        <color theme="1"/>
        <rFont val="方正楷体_GB2312"/>
        <charset val="134"/>
      </rPr>
      <t>米</t>
    </r>
  </si>
  <si>
    <r>
      <rPr>
        <sz val="14"/>
        <color theme="1"/>
        <rFont val="方正楷体_GB2312"/>
        <charset val="134"/>
      </rPr>
      <t>得分</t>
    </r>
  </si>
  <si>
    <r>
      <rPr>
        <sz val="14"/>
        <color theme="1"/>
        <rFont val="Times New Roman"/>
        <charset val="134"/>
      </rPr>
      <t>100</t>
    </r>
    <r>
      <rPr>
        <sz val="14"/>
        <color theme="1"/>
        <rFont val="方正楷体_GB2312"/>
        <charset val="134"/>
      </rPr>
      <t>米</t>
    </r>
  </si>
  <si>
    <r>
      <rPr>
        <sz val="14"/>
        <color theme="1"/>
        <rFont val="方正楷体_GB2312"/>
        <charset val="134"/>
      </rPr>
      <t>单杠引体向上</t>
    </r>
  </si>
  <si>
    <r>
      <rPr>
        <sz val="14"/>
        <color theme="1"/>
        <rFont val="方正楷体_GB2312"/>
        <charset val="134"/>
      </rPr>
      <t>负重登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楷体_GB2312"/>
        <charset val="134"/>
      </rPr>
      <t>楼</t>
    </r>
  </si>
  <si>
    <r>
      <rPr>
        <sz val="14"/>
        <color theme="1"/>
        <rFont val="方正楷体_GB2312"/>
        <charset val="134"/>
      </rPr>
      <t>原地攀登二节拉梯</t>
    </r>
  </si>
  <si>
    <t>岗位测试成绩</t>
  </si>
  <si>
    <r>
      <rPr>
        <sz val="14"/>
        <color theme="1"/>
        <rFont val="方正楷体_GB2312"/>
        <charset val="134"/>
      </rPr>
      <t>加分</t>
    </r>
  </si>
  <si>
    <r>
      <rPr>
        <sz val="16"/>
        <color theme="1"/>
        <rFont val="方正楷体_GB2312"/>
        <charset val="134"/>
      </rPr>
      <t>总分</t>
    </r>
  </si>
  <si>
    <r>
      <rPr>
        <sz val="16"/>
        <color theme="1"/>
        <rFont val="方正楷体_GB2312"/>
        <charset val="134"/>
      </rPr>
      <t>备注</t>
    </r>
  </si>
  <si>
    <r>
      <rPr>
        <sz val="14"/>
        <color theme="1"/>
        <rFont val="方正仿宋_GB2312"/>
        <charset val="134"/>
      </rPr>
      <t>马</t>
    </r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方正仿宋_GB2312"/>
        <charset val="134"/>
      </rPr>
      <t>成</t>
    </r>
  </si>
  <si>
    <r>
      <rPr>
        <sz val="14"/>
        <color rgb="FFFF0000"/>
        <rFont val="宋体"/>
        <charset val="134"/>
      </rPr>
      <t>进入面试</t>
    </r>
  </si>
  <si>
    <r>
      <rPr>
        <sz val="14"/>
        <color theme="1"/>
        <rFont val="方正仿宋_GB2312"/>
        <charset val="134"/>
      </rPr>
      <t>杨登金</t>
    </r>
  </si>
  <si>
    <r>
      <rPr>
        <sz val="14"/>
        <color theme="1"/>
        <rFont val="方正仿宋_GB2312"/>
        <charset val="134"/>
      </rPr>
      <t>付红彬</t>
    </r>
  </si>
  <si>
    <r>
      <rPr>
        <sz val="14"/>
        <color theme="1"/>
        <rFont val="方正仿宋_GB2312"/>
        <charset val="134"/>
      </rPr>
      <t>陈跃</t>
    </r>
  </si>
  <si>
    <r>
      <rPr>
        <sz val="14"/>
        <color theme="1"/>
        <rFont val="方正仿宋_GB2312"/>
        <charset val="134"/>
      </rPr>
      <t>李兴</t>
    </r>
  </si>
  <si>
    <r>
      <rPr>
        <sz val="14"/>
        <color theme="1"/>
        <rFont val="方正仿宋_GB2312"/>
        <charset val="134"/>
      </rPr>
      <t>秦富久</t>
    </r>
  </si>
  <si>
    <r>
      <rPr>
        <sz val="14"/>
        <color theme="1"/>
        <rFont val="方正仿宋_GB2312"/>
        <charset val="134"/>
      </rPr>
      <t>潘仕铭</t>
    </r>
  </si>
  <si>
    <r>
      <rPr>
        <sz val="14"/>
        <color theme="1"/>
        <rFont val="方正仿宋_GB2312"/>
        <charset val="134"/>
      </rPr>
      <t>黄浩东</t>
    </r>
  </si>
  <si>
    <r>
      <rPr>
        <sz val="14"/>
        <color theme="1"/>
        <rFont val="方正仿宋_GB2312"/>
        <charset val="134"/>
      </rPr>
      <t>朱飞</t>
    </r>
  </si>
  <si>
    <r>
      <rPr>
        <sz val="14"/>
        <color theme="1"/>
        <rFont val="方正仿宋_GB2312"/>
        <charset val="134"/>
      </rPr>
      <t>敖武</t>
    </r>
  </si>
  <si>
    <r>
      <rPr>
        <sz val="14"/>
        <color theme="1"/>
        <rFont val="方正仿宋_GB2312"/>
        <charset val="134"/>
      </rPr>
      <t>田棚棚</t>
    </r>
  </si>
  <si>
    <r>
      <rPr>
        <sz val="14"/>
        <color theme="1"/>
        <rFont val="方正仿宋_GB2312"/>
        <charset val="134"/>
      </rPr>
      <t>马壮</t>
    </r>
  </si>
  <si>
    <r>
      <rPr>
        <sz val="14"/>
        <color theme="1"/>
        <rFont val="方正仿宋_GB2312"/>
        <charset val="134"/>
      </rPr>
      <t>陈兵兵</t>
    </r>
  </si>
  <si>
    <r>
      <rPr>
        <sz val="14"/>
        <color theme="1"/>
        <rFont val="方正仿宋_GB2312"/>
        <charset val="134"/>
      </rPr>
      <t>周金龙</t>
    </r>
  </si>
  <si>
    <r>
      <rPr>
        <sz val="14"/>
        <color theme="1"/>
        <rFont val="方正仿宋_GB2312"/>
        <charset val="134"/>
      </rPr>
      <t>方烟</t>
    </r>
  </si>
  <si>
    <r>
      <rPr>
        <sz val="14"/>
        <color theme="1"/>
        <rFont val="方正仿宋_GB2312"/>
        <charset val="134"/>
      </rPr>
      <t>杨荣州</t>
    </r>
  </si>
  <si>
    <r>
      <rPr>
        <sz val="14"/>
        <color theme="1"/>
        <rFont val="方正仿宋_GB2312"/>
        <charset val="134"/>
      </rPr>
      <t>刘伟</t>
    </r>
  </si>
  <si>
    <r>
      <rPr>
        <sz val="14"/>
        <color theme="1"/>
        <rFont val="方正仿宋_GB2312"/>
        <charset val="134"/>
      </rPr>
      <t>陈洪春</t>
    </r>
  </si>
  <si>
    <r>
      <rPr>
        <sz val="14"/>
        <color theme="1"/>
        <rFont val="方正仿宋_GB2312"/>
        <charset val="134"/>
      </rPr>
      <t>吴启旭</t>
    </r>
  </si>
  <si>
    <r>
      <rPr>
        <sz val="14"/>
        <color theme="1"/>
        <rFont val="方正仿宋_GB2312"/>
        <charset val="134"/>
      </rPr>
      <t>李世文</t>
    </r>
  </si>
  <si>
    <r>
      <rPr>
        <sz val="14"/>
        <color theme="1"/>
        <rFont val="方正仿宋_GB2312"/>
        <charset val="134"/>
      </rPr>
      <t>杨长富</t>
    </r>
  </si>
  <si>
    <r>
      <rPr>
        <sz val="14"/>
        <color theme="1"/>
        <rFont val="方正仿宋_GB2312"/>
        <charset val="134"/>
      </rPr>
      <t>钱胜贤</t>
    </r>
  </si>
  <si>
    <r>
      <rPr>
        <sz val="14"/>
        <color theme="1"/>
        <rFont val="方正仿宋_GB2312"/>
        <charset val="134"/>
      </rPr>
      <t>李才进</t>
    </r>
  </si>
  <si>
    <r>
      <rPr>
        <sz val="14"/>
        <color theme="1"/>
        <rFont val="方正仿宋_GB2312"/>
        <charset val="134"/>
      </rPr>
      <t>谢建村</t>
    </r>
  </si>
  <si>
    <r>
      <rPr>
        <sz val="14"/>
        <color theme="1"/>
        <rFont val="方正仿宋_GB2312"/>
        <charset val="134"/>
      </rPr>
      <t>杨代琦</t>
    </r>
  </si>
  <si>
    <r>
      <rPr>
        <sz val="14"/>
        <color theme="1"/>
        <rFont val="方正仿宋_GB2312"/>
        <charset val="134"/>
      </rPr>
      <t>张作亮</t>
    </r>
  </si>
  <si>
    <r>
      <rPr>
        <sz val="14"/>
        <color theme="1"/>
        <rFont val="方正仿宋_GB2312"/>
        <charset val="134"/>
      </rPr>
      <t>田双铭</t>
    </r>
  </si>
  <si>
    <r>
      <rPr>
        <sz val="14"/>
        <color theme="1"/>
        <rFont val="方正仿宋_GB2312"/>
        <charset val="134"/>
      </rPr>
      <t>万发强</t>
    </r>
  </si>
  <si>
    <r>
      <rPr>
        <sz val="14"/>
        <color theme="1"/>
        <rFont val="方正仿宋_GB2312"/>
        <charset val="134"/>
      </rPr>
      <t>李再孟</t>
    </r>
  </si>
  <si>
    <r>
      <rPr>
        <sz val="14"/>
        <color theme="1"/>
        <rFont val="方正仿宋_GB2312"/>
        <charset val="134"/>
      </rPr>
      <t>潘存降</t>
    </r>
  </si>
  <si>
    <r>
      <rPr>
        <sz val="14"/>
        <color theme="1"/>
        <rFont val="方正仿宋_GB2312"/>
        <charset val="134"/>
      </rPr>
      <t>李春生</t>
    </r>
  </si>
  <si>
    <r>
      <rPr>
        <sz val="14"/>
        <color theme="1"/>
        <rFont val="方正仿宋_GB2312"/>
        <charset val="134"/>
      </rPr>
      <t>张永坤</t>
    </r>
  </si>
  <si>
    <r>
      <rPr>
        <sz val="14"/>
        <color theme="1"/>
        <rFont val="方正仿宋_GB2312"/>
        <charset val="134"/>
      </rPr>
      <t>吴俊</t>
    </r>
  </si>
  <si>
    <r>
      <rPr>
        <sz val="14"/>
        <color theme="1"/>
        <rFont val="方正仿宋_GB2312"/>
        <charset val="134"/>
      </rPr>
      <t>成小攀</t>
    </r>
  </si>
  <si>
    <r>
      <rPr>
        <sz val="14"/>
        <color theme="1"/>
        <rFont val="方正仿宋_GB2312"/>
        <charset val="134"/>
      </rPr>
      <t>汪睦炜</t>
    </r>
  </si>
  <si>
    <r>
      <rPr>
        <sz val="14"/>
        <color theme="1"/>
        <rFont val="方正仿宋_GB2312"/>
        <charset val="134"/>
      </rPr>
      <t>杨涵文</t>
    </r>
  </si>
  <si>
    <r>
      <rPr>
        <sz val="14"/>
        <color theme="1"/>
        <rFont val="方正仿宋_GB2312"/>
        <charset val="134"/>
      </rPr>
      <t>黄宝件</t>
    </r>
  </si>
  <si>
    <r>
      <rPr>
        <sz val="14"/>
        <color theme="1"/>
        <rFont val="方正仿宋_GB2312"/>
        <charset val="134"/>
      </rPr>
      <t>杨秀高</t>
    </r>
  </si>
  <si>
    <r>
      <rPr>
        <sz val="14"/>
        <color theme="1"/>
        <rFont val="方正仿宋_GB2312"/>
        <charset val="134"/>
      </rPr>
      <t>李奎</t>
    </r>
  </si>
  <si>
    <r>
      <rPr>
        <sz val="14"/>
        <color theme="1"/>
        <rFont val="方正仿宋_GB2312"/>
        <charset val="134"/>
      </rPr>
      <t>汪学锋</t>
    </r>
  </si>
  <si>
    <r>
      <rPr>
        <sz val="14"/>
        <color theme="1"/>
        <rFont val="方正仿宋_GB2312"/>
        <charset val="134"/>
      </rPr>
      <t>黄家豪</t>
    </r>
  </si>
  <si>
    <r>
      <rPr>
        <sz val="14"/>
        <color theme="1"/>
        <rFont val="方正仿宋_GB2312"/>
        <charset val="134"/>
      </rPr>
      <t>吴小松</t>
    </r>
  </si>
  <si>
    <r>
      <rPr>
        <sz val="14"/>
        <color theme="1"/>
        <rFont val="方正仿宋_GB2312"/>
        <charset val="134"/>
      </rPr>
      <t>黄衡伟</t>
    </r>
  </si>
  <si>
    <r>
      <rPr>
        <sz val="14"/>
        <color theme="1"/>
        <rFont val="方正仿宋_GB2312"/>
        <charset val="134"/>
      </rPr>
      <t>蔡泽富</t>
    </r>
  </si>
  <si>
    <r>
      <rPr>
        <sz val="14"/>
        <color theme="1"/>
        <rFont val="方正仿宋_GB2312"/>
        <charset val="134"/>
      </rPr>
      <t>吴寿华</t>
    </r>
  </si>
  <si>
    <r>
      <rPr>
        <sz val="14"/>
        <color theme="1"/>
        <rFont val="方正仿宋_GB2312"/>
        <charset val="134"/>
      </rPr>
      <t>何明虎</t>
    </r>
  </si>
  <si>
    <r>
      <rPr>
        <sz val="14"/>
        <color theme="1"/>
        <rFont val="方正仿宋_GB2312"/>
        <charset val="134"/>
      </rPr>
      <t>杨凯</t>
    </r>
  </si>
  <si>
    <r>
      <rPr>
        <sz val="14"/>
        <color theme="1"/>
        <rFont val="方正仿宋_GB2312"/>
        <charset val="134"/>
      </rPr>
      <t>余涛</t>
    </r>
  </si>
  <si>
    <r>
      <rPr>
        <sz val="14"/>
        <color theme="1"/>
        <rFont val="方正仿宋_GB2312"/>
        <charset val="134"/>
      </rPr>
      <t>刘承毓</t>
    </r>
  </si>
  <si>
    <r>
      <rPr>
        <sz val="14"/>
        <color theme="1"/>
        <rFont val="方正仿宋_GB2312"/>
        <charset val="134"/>
      </rPr>
      <t>杨棋钧</t>
    </r>
  </si>
  <si>
    <r>
      <rPr>
        <sz val="14"/>
        <color theme="1"/>
        <rFont val="方正仿宋_GB2312"/>
        <charset val="134"/>
      </rPr>
      <t>姜海涛</t>
    </r>
  </si>
  <si>
    <r>
      <rPr>
        <sz val="14"/>
        <color theme="1"/>
        <rFont val="方正仿宋_GB2312"/>
        <charset val="134"/>
      </rPr>
      <t>罗运波</t>
    </r>
  </si>
  <si>
    <r>
      <rPr>
        <sz val="16"/>
        <color theme="1"/>
        <rFont val="仿宋"/>
        <charset val="134"/>
      </rPr>
      <t>注：</t>
    </r>
    <r>
      <rPr>
        <sz val="16"/>
        <color theme="1"/>
        <rFont val="Times New Roman"/>
        <charset val="134"/>
      </rPr>
      <t>1</t>
    </r>
    <r>
      <rPr>
        <sz val="16"/>
        <color theme="1"/>
        <rFont val="宋体"/>
        <charset val="134"/>
      </rPr>
      <t>、</t>
    </r>
    <r>
      <rPr>
        <sz val="16"/>
        <color theme="1"/>
        <rFont val="仿宋"/>
        <charset val="134"/>
      </rPr>
      <t>体能测试：</t>
    </r>
    <r>
      <rPr>
        <sz val="16"/>
        <color theme="1"/>
        <rFont val="Times New Roman"/>
        <charset val="134"/>
      </rPr>
      <t>1000</t>
    </r>
    <r>
      <rPr>
        <sz val="16"/>
        <color theme="1"/>
        <rFont val="仿宋"/>
        <charset val="134"/>
      </rPr>
      <t>米跑（满分</t>
    </r>
    <r>
      <rPr>
        <sz val="16"/>
        <color theme="1"/>
        <rFont val="Times New Roman"/>
        <charset val="134"/>
      </rPr>
      <t>100</t>
    </r>
    <r>
      <rPr>
        <sz val="16"/>
        <color theme="1"/>
        <rFont val="仿宋"/>
        <charset val="134"/>
      </rPr>
      <t>分，最终成绩按</t>
    </r>
    <r>
      <rPr>
        <sz val="16"/>
        <color theme="1"/>
        <rFont val="Times New Roman"/>
        <charset val="134"/>
      </rPr>
      <t>12%</t>
    </r>
    <r>
      <rPr>
        <sz val="16"/>
        <color theme="1"/>
        <rFont val="仿宋"/>
        <charset val="134"/>
      </rPr>
      <t>折算为战斗员岗考核成绩）、</t>
    </r>
    <r>
      <rPr>
        <sz val="16"/>
        <color theme="1"/>
        <rFont val="Times New Roman"/>
        <charset val="134"/>
      </rPr>
      <t>100</t>
    </r>
    <r>
      <rPr>
        <sz val="16"/>
        <color theme="1"/>
        <rFont val="仿宋"/>
        <charset val="134"/>
      </rPr>
      <t>米跑（满分</t>
    </r>
    <r>
      <rPr>
        <sz val="16"/>
        <color theme="1"/>
        <rFont val="Times New Roman"/>
        <charset val="134"/>
      </rPr>
      <t>100</t>
    </r>
    <r>
      <rPr>
        <sz val="16"/>
        <color theme="1"/>
        <rFont val="仿宋"/>
        <charset val="134"/>
      </rPr>
      <t>分，最终成绩按</t>
    </r>
    <r>
      <rPr>
        <sz val="16"/>
        <color theme="1"/>
        <rFont val="Times New Roman"/>
        <charset val="134"/>
      </rPr>
      <t>12%</t>
    </r>
    <r>
      <rPr>
        <sz val="16"/>
        <color theme="1"/>
        <rFont val="仿宋"/>
        <charset val="134"/>
      </rPr>
      <t>折算为战斗员岗考核成绩）、单杠引体向上（满分</t>
    </r>
    <r>
      <rPr>
        <sz val="16"/>
        <color theme="1"/>
        <rFont val="Times New Roman"/>
        <charset val="134"/>
      </rPr>
      <t>100</t>
    </r>
    <r>
      <rPr>
        <sz val="16"/>
        <color theme="1"/>
        <rFont val="仿宋"/>
        <charset val="134"/>
      </rPr>
      <t>分，最终成绩按</t>
    </r>
    <r>
      <rPr>
        <sz val="16"/>
        <color theme="1"/>
        <rFont val="Times New Roman"/>
        <charset val="134"/>
      </rPr>
      <t>12%</t>
    </r>
    <r>
      <rPr>
        <sz val="16"/>
        <color theme="1"/>
        <rFont val="仿宋"/>
        <charset val="134"/>
      </rPr>
      <t>折算为战斗员岗考核成绩）、负重登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仿宋"/>
        <charset val="134"/>
      </rPr>
      <t>楼（满分</t>
    </r>
    <r>
      <rPr>
        <sz val="16"/>
        <color theme="1"/>
        <rFont val="Times New Roman"/>
        <charset val="134"/>
      </rPr>
      <t>100</t>
    </r>
    <r>
      <rPr>
        <sz val="16"/>
        <color theme="1"/>
        <rFont val="仿宋"/>
        <charset val="134"/>
      </rPr>
      <t>分，最终成绩按</t>
    </r>
    <r>
      <rPr>
        <sz val="16"/>
        <color theme="1"/>
        <rFont val="Times New Roman"/>
        <charset val="134"/>
      </rPr>
      <t>12%</t>
    </r>
    <r>
      <rPr>
        <sz val="16"/>
        <color theme="1"/>
        <rFont val="仿宋"/>
        <charset val="134"/>
      </rPr>
      <t>折算为战斗员岗考核成绩）、原地攀登二节拉梯（满分</t>
    </r>
    <r>
      <rPr>
        <sz val="16"/>
        <color theme="1"/>
        <rFont val="Times New Roman"/>
        <charset val="134"/>
      </rPr>
      <t>100</t>
    </r>
    <r>
      <rPr>
        <sz val="16"/>
        <color theme="1"/>
        <rFont val="仿宋"/>
        <charset val="134"/>
      </rPr>
      <t>分，最终成绩按</t>
    </r>
    <r>
      <rPr>
        <sz val="16"/>
        <color theme="1"/>
        <rFont val="Times New Roman"/>
        <charset val="134"/>
      </rPr>
      <t>12%</t>
    </r>
    <r>
      <rPr>
        <sz val="16"/>
        <color theme="1"/>
        <rFont val="仿宋"/>
        <charset val="134"/>
      </rPr>
      <t>折算为战斗员岗考核成绩）。</t>
    </r>
    <r>
      <rPr>
        <sz val="16"/>
        <color theme="1"/>
        <rFont val="Times New Roman"/>
        <charset val="134"/>
      </rPr>
      <t xml:space="preserve">
         2</t>
    </r>
    <r>
      <rPr>
        <sz val="16"/>
        <color theme="1"/>
        <rFont val="仿宋"/>
        <charset val="134"/>
      </rPr>
      <t>、战斗员岗测试成绩</t>
    </r>
    <r>
      <rPr>
        <sz val="16"/>
        <color theme="1"/>
        <rFont val="Times New Roman"/>
        <charset val="134"/>
      </rPr>
      <t>=</t>
    </r>
    <r>
      <rPr>
        <sz val="16"/>
        <color theme="1"/>
        <rFont val="仿宋"/>
        <charset val="134"/>
      </rPr>
      <t>体能测试。</t>
    </r>
    <r>
      <rPr>
        <sz val="16"/>
        <color theme="1"/>
        <rFont val="Times New Roman"/>
        <charset val="134"/>
      </rPr>
      <t xml:space="preserve">
         3</t>
    </r>
    <r>
      <rPr>
        <sz val="16"/>
        <color theme="1"/>
        <rFont val="仿宋"/>
        <charset val="134"/>
      </rPr>
      <t>、各岗位的考核环节成绩</t>
    </r>
    <r>
      <rPr>
        <sz val="16"/>
        <color theme="1"/>
        <rFont val="Times New Roman"/>
        <charset val="134"/>
      </rPr>
      <t>=</t>
    </r>
    <r>
      <rPr>
        <sz val="16"/>
        <color theme="1"/>
        <rFont val="仿宋"/>
        <charset val="134"/>
      </rPr>
      <t>岗位测试成绩</t>
    </r>
    <r>
      <rPr>
        <sz val="16"/>
        <color theme="1"/>
        <rFont val="Times New Roman"/>
        <charset val="134"/>
      </rPr>
      <t>+</t>
    </r>
    <r>
      <rPr>
        <sz val="16"/>
        <color theme="1"/>
        <rFont val="仿宋"/>
        <charset val="134"/>
      </rPr>
      <t>加分。</t>
    </r>
  </si>
  <si>
    <r>
      <rPr>
        <sz val="20"/>
        <color theme="1"/>
        <rFont val="方正小标宋_GBK"/>
        <charset val="134"/>
      </rPr>
      <t>龙里县消防救援大队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年公开招聘政府专职消防员体能考试统表（战斗员岗）</t>
    </r>
  </si>
  <si>
    <r>
      <rPr>
        <sz val="18"/>
        <color theme="1"/>
        <rFont val="方正楷体_GB2312"/>
        <charset val="134"/>
      </rPr>
      <t>序号</t>
    </r>
  </si>
  <si>
    <r>
      <rPr>
        <sz val="18"/>
        <color theme="1"/>
        <rFont val="方正楷体_GB2312"/>
        <charset val="134"/>
      </rPr>
      <t>姓名</t>
    </r>
  </si>
  <si>
    <r>
      <rPr>
        <sz val="18"/>
        <color theme="1"/>
        <rFont val="Times New Roman"/>
        <charset val="134"/>
      </rPr>
      <t>1000</t>
    </r>
    <r>
      <rPr>
        <sz val="18"/>
        <color theme="1"/>
        <rFont val="方正楷体_GB2312"/>
        <charset val="134"/>
      </rPr>
      <t>米</t>
    </r>
  </si>
  <si>
    <r>
      <rPr>
        <sz val="18"/>
        <color theme="1"/>
        <rFont val="方正楷体_GB2312"/>
        <charset val="134"/>
      </rPr>
      <t>得分</t>
    </r>
  </si>
  <si>
    <r>
      <rPr>
        <sz val="18"/>
        <color theme="1"/>
        <rFont val="Times New Roman"/>
        <charset val="134"/>
      </rPr>
      <t>100</t>
    </r>
    <r>
      <rPr>
        <sz val="18"/>
        <color theme="1"/>
        <rFont val="方正楷体_GB2312"/>
        <charset val="134"/>
      </rPr>
      <t>米</t>
    </r>
  </si>
  <si>
    <r>
      <rPr>
        <sz val="18"/>
        <color theme="1"/>
        <rFont val="方正楷体_GB2312"/>
        <charset val="134"/>
      </rPr>
      <t>单杠引体向上</t>
    </r>
  </si>
  <si>
    <r>
      <rPr>
        <sz val="18"/>
        <color theme="1"/>
        <rFont val="方正楷体_GB2312"/>
        <charset val="134"/>
      </rPr>
      <t>负重登</t>
    </r>
    <r>
      <rPr>
        <sz val="18"/>
        <color theme="1"/>
        <rFont val="Times New Roman"/>
        <charset val="134"/>
      </rPr>
      <t>10</t>
    </r>
    <r>
      <rPr>
        <sz val="18"/>
        <color theme="1"/>
        <rFont val="方正楷体_GB2312"/>
        <charset val="134"/>
      </rPr>
      <t>楼</t>
    </r>
  </si>
  <si>
    <r>
      <rPr>
        <sz val="18"/>
        <color theme="1"/>
        <rFont val="方正楷体_GB2312"/>
        <charset val="134"/>
      </rPr>
      <t>原地攀登二节拉梯</t>
    </r>
  </si>
  <si>
    <r>
      <rPr>
        <sz val="18"/>
        <color theme="1"/>
        <rFont val="方正楷体_GB2312"/>
        <charset val="134"/>
      </rPr>
      <t>岗位测试成绩</t>
    </r>
  </si>
  <si>
    <r>
      <rPr>
        <sz val="18"/>
        <color theme="1"/>
        <rFont val="方正楷体_GB2312"/>
        <charset val="134"/>
      </rPr>
      <t>加分</t>
    </r>
  </si>
  <si>
    <r>
      <rPr>
        <sz val="18"/>
        <color theme="1"/>
        <rFont val="方正楷体_GB2312"/>
        <charset val="134"/>
      </rPr>
      <t>总分</t>
    </r>
  </si>
  <si>
    <r>
      <rPr>
        <sz val="18"/>
        <color theme="1"/>
        <rFont val="方正楷体_GB2312"/>
        <charset val="134"/>
      </rPr>
      <t>排名</t>
    </r>
  </si>
  <si>
    <r>
      <rPr>
        <sz val="18"/>
        <color theme="1"/>
        <rFont val="方正楷体_GB2312"/>
        <charset val="134"/>
      </rPr>
      <t>备注</t>
    </r>
  </si>
  <si>
    <r>
      <rPr>
        <sz val="18"/>
        <color theme="1"/>
        <rFont val="方正小标宋_GBK"/>
        <charset val="134"/>
      </rPr>
      <t>龙里县消防救援大队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年公开招聘政府专职消防员</t>
    </r>
    <r>
      <rPr>
        <sz val="18"/>
        <color theme="1"/>
        <rFont val="Times New Roman"/>
        <charset val="134"/>
      </rPr>
      <t xml:space="preserve">                             </t>
    </r>
    <r>
      <rPr>
        <sz val="18"/>
        <color theme="1"/>
        <rFont val="方正小标宋_GBK"/>
        <charset val="134"/>
      </rPr>
      <t>体能考试登记表（战斗员岗</t>
    </r>
    <r>
      <rPr>
        <sz val="18"/>
        <color theme="1"/>
        <rFont val="Times New Roman"/>
        <charset val="134"/>
      </rPr>
      <t>-1000</t>
    </r>
    <r>
      <rPr>
        <sz val="18"/>
        <color theme="1"/>
        <rFont val="方正小标宋_GBK"/>
        <charset val="134"/>
      </rPr>
      <t>米跑）</t>
    </r>
  </si>
  <si>
    <r>
      <rPr>
        <sz val="18"/>
        <color theme="1"/>
        <rFont val="Times New Roman"/>
        <charset val="134"/>
      </rPr>
      <t>1000</t>
    </r>
    <r>
      <rPr>
        <sz val="18"/>
        <color theme="1"/>
        <rFont val="方正楷体_GB2312"/>
        <charset val="134"/>
      </rPr>
      <t>米跑</t>
    </r>
  </si>
  <si>
    <r>
      <rPr>
        <sz val="16"/>
        <color theme="1"/>
        <rFont val="方正楷体_GB2312"/>
        <charset val="134"/>
      </rPr>
      <t>分数换算</t>
    </r>
  </si>
  <si>
    <t>缺考</t>
  </si>
  <si>
    <r>
      <rPr>
        <sz val="18"/>
        <color theme="1"/>
        <rFont val="方正小标宋_GBK"/>
        <charset val="134"/>
      </rPr>
      <t>龙里县消防救援大队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年公开招聘政府专职消防员</t>
    </r>
    <r>
      <rPr>
        <sz val="18"/>
        <color theme="1"/>
        <rFont val="Times New Roman"/>
        <charset val="134"/>
      </rPr>
      <t xml:space="preserve">                             </t>
    </r>
    <r>
      <rPr>
        <sz val="18"/>
        <color theme="1"/>
        <rFont val="方正小标宋_GBK"/>
        <charset val="134"/>
      </rPr>
      <t>体能考试登记表（战斗员岗</t>
    </r>
    <r>
      <rPr>
        <sz val="18"/>
        <color theme="1"/>
        <rFont val="Times New Roman"/>
        <charset val="134"/>
      </rPr>
      <t>-100</t>
    </r>
    <r>
      <rPr>
        <sz val="18"/>
        <color theme="1"/>
        <rFont val="方正小标宋_GBK"/>
        <charset val="134"/>
      </rPr>
      <t>米）</t>
    </r>
  </si>
  <si>
    <r>
      <rPr>
        <sz val="18"/>
        <color theme="1"/>
        <rFont val="Times New Roman"/>
        <charset val="134"/>
      </rPr>
      <t>100</t>
    </r>
    <r>
      <rPr>
        <sz val="18"/>
        <color theme="1"/>
        <rFont val="方正楷体_GB2312"/>
        <charset val="134"/>
      </rPr>
      <t>米跑</t>
    </r>
  </si>
  <si>
    <r>
      <rPr>
        <sz val="18"/>
        <color theme="1"/>
        <rFont val="方正小标宋_GBK"/>
        <charset val="134"/>
      </rPr>
      <t>龙里县消防救援大队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年公开招聘政府专职消防员</t>
    </r>
    <r>
      <rPr>
        <sz val="18"/>
        <color theme="1"/>
        <rFont val="Times New Roman"/>
        <charset val="134"/>
      </rPr>
      <t xml:space="preserve">                             </t>
    </r>
    <r>
      <rPr>
        <sz val="18"/>
        <color theme="1"/>
        <rFont val="方正小标宋_GBK"/>
        <charset val="134"/>
      </rPr>
      <t>体能考试登记表（战斗员岗</t>
    </r>
    <r>
      <rPr>
        <sz val="18"/>
        <color theme="1"/>
        <rFont val="Times New Roman"/>
        <charset val="134"/>
      </rPr>
      <t>-</t>
    </r>
    <r>
      <rPr>
        <sz val="18"/>
        <color theme="1"/>
        <rFont val="方正小标宋_GBK"/>
        <charset val="134"/>
      </rPr>
      <t>引体向上）</t>
    </r>
  </si>
  <si>
    <r>
      <rPr>
        <sz val="18"/>
        <color theme="1"/>
        <rFont val="方正楷体_GB2312"/>
        <charset val="134"/>
      </rPr>
      <t>引体向上</t>
    </r>
  </si>
  <si>
    <r>
      <rPr>
        <sz val="18"/>
        <color theme="1"/>
        <rFont val="方正小标宋_GBK"/>
        <charset val="134"/>
      </rPr>
      <t>龙里县消防救援大队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年公开招聘政府专职消防员</t>
    </r>
    <r>
      <rPr>
        <sz val="18"/>
        <color theme="1"/>
        <rFont val="Times New Roman"/>
        <charset val="134"/>
      </rPr>
      <t xml:space="preserve">                             </t>
    </r>
    <r>
      <rPr>
        <sz val="18"/>
        <color theme="1"/>
        <rFont val="方正小标宋_GBK"/>
        <charset val="134"/>
      </rPr>
      <t>体能考试登记表（战斗员岗</t>
    </r>
    <r>
      <rPr>
        <sz val="18"/>
        <color theme="1"/>
        <rFont val="Times New Roman"/>
        <charset val="134"/>
      </rPr>
      <t>-</t>
    </r>
    <r>
      <rPr>
        <sz val="18"/>
        <color theme="1"/>
        <rFont val="方正小标宋_GBK"/>
        <charset val="134"/>
      </rPr>
      <t>负重登</t>
    </r>
    <r>
      <rPr>
        <sz val="18"/>
        <color theme="1"/>
        <rFont val="Times New Roman"/>
        <charset val="134"/>
      </rPr>
      <t>10</t>
    </r>
    <r>
      <rPr>
        <sz val="18"/>
        <color theme="1"/>
        <rFont val="方正小标宋_GBK"/>
        <charset val="134"/>
      </rPr>
      <t>楼）</t>
    </r>
  </si>
  <si>
    <r>
      <rPr>
        <sz val="18"/>
        <color theme="1"/>
        <rFont val="方正小标宋_GBK"/>
        <charset val="134"/>
      </rPr>
      <t>龙里县消防救援大队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_GBK"/>
        <charset val="134"/>
      </rPr>
      <t>年公开招聘政府专职消防员</t>
    </r>
    <r>
      <rPr>
        <sz val="18"/>
        <color theme="1"/>
        <rFont val="Times New Roman"/>
        <charset val="134"/>
      </rPr>
      <t xml:space="preserve">                              </t>
    </r>
    <r>
      <rPr>
        <sz val="18"/>
        <color theme="1"/>
        <rFont val="方正小标宋_GBK"/>
        <charset val="134"/>
      </rPr>
      <t>体能考试登记表（战斗员岗</t>
    </r>
    <r>
      <rPr>
        <sz val="18"/>
        <color theme="1"/>
        <rFont val="Times New Roman"/>
        <charset val="134"/>
      </rPr>
      <t>-</t>
    </r>
    <r>
      <rPr>
        <sz val="18"/>
        <color theme="1"/>
        <rFont val="方正小标宋_GBK"/>
        <charset val="134"/>
      </rPr>
      <t>原地攀登二节拉梯）</t>
    </r>
  </si>
  <si>
    <t>7″62</t>
  </si>
  <si>
    <t>9″69</t>
  </si>
  <si>
    <t>10″35</t>
  </si>
  <si>
    <t>7″63</t>
  </si>
  <si>
    <t>6″28</t>
  </si>
  <si>
    <t>7″38</t>
  </si>
  <si>
    <t>8″77</t>
  </si>
  <si>
    <t>7″59</t>
  </si>
  <si>
    <t>9″59</t>
  </si>
  <si>
    <t>8″69</t>
  </si>
  <si>
    <t>7″37</t>
  </si>
  <si>
    <t>5″78</t>
  </si>
  <si>
    <t>6″66</t>
  </si>
  <si>
    <t>11″78</t>
  </si>
  <si>
    <t>7″66</t>
  </si>
  <si>
    <t>6″81</t>
  </si>
  <si>
    <t>8″25</t>
  </si>
  <si>
    <t>5″44</t>
  </si>
  <si>
    <t>8″78</t>
  </si>
  <si>
    <t>13″47</t>
  </si>
  <si>
    <t>9″06</t>
  </si>
  <si>
    <t>8″31</t>
  </si>
  <si>
    <t>18″09</t>
  </si>
  <si>
    <t>5″19</t>
  </si>
  <si>
    <t>13″81</t>
  </si>
  <si>
    <t>8″03</t>
  </si>
  <si>
    <t>8″13</t>
  </si>
  <si>
    <t>5″41</t>
  </si>
  <si>
    <t>7″9</t>
  </si>
  <si>
    <t>9″79</t>
  </si>
  <si>
    <t>5″82</t>
  </si>
  <si>
    <t>12″06</t>
  </si>
  <si>
    <t>8″53</t>
  </si>
  <si>
    <t>4″81</t>
  </si>
  <si>
    <t>10″81</t>
  </si>
  <si>
    <t>8″68</t>
  </si>
  <si>
    <t>7″78</t>
  </si>
  <si>
    <t>10″91</t>
  </si>
  <si>
    <t>10″63</t>
  </si>
  <si>
    <t>13″19</t>
  </si>
  <si>
    <t>12″22</t>
  </si>
  <si>
    <t>7″50</t>
  </si>
  <si>
    <t>12″97</t>
  </si>
  <si>
    <t>9″44</t>
  </si>
  <si>
    <t>5″62</t>
  </si>
  <si>
    <t>8″56</t>
  </si>
  <si>
    <t>9″71</t>
  </si>
  <si>
    <t>8″94</t>
  </si>
  <si>
    <t>10″66</t>
  </si>
  <si>
    <t>13″69</t>
  </si>
  <si>
    <t>10″34</t>
  </si>
  <si>
    <t>9″50</t>
  </si>
  <si>
    <r>
      <rPr>
        <sz val="20"/>
        <color theme="1"/>
        <rFont val="方正小标宋_GBK"/>
        <charset val="134"/>
      </rPr>
      <t>龙里县消防救援大队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年公开招聘政府专职消防员加分表（战斗员岗）</t>
    </r>
  </si>
  <si>
    <r>
      <rPr>
        <sz val="16"/>
        <color theme="1"/>
        <rFont val="方正楷体_GB2312"/>
        <charset val="134"/>
      </rPr>
      <t>序号</t>
    </r>
  </si>
  <si>
    <r>
      <rPr>
        <sz val="16"/>
        <color theme="1"/>
        <rFont val="方正楷体_GB2312"/>
        <charset val="134"/>
      </rPr>
      <t>加分项</t>
    </r>
  </si>
  <si>
    <r>
      <rPr>
        <sz val="16"/>
        <color theme="1"/>
        <rFont val="方正楷体_GB2312"/>
        <charset val="134"/>
      </rPr>
      <t>加分分数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</si>
  <si>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年民体杯全国龙舟比赛（男子</t>
    </r>
    <r>
      <rPr>
        <sz val="11"/>
        <color theme="1"/>
        <rFont val="Times New Roman"/>
        <charset val="134"/>
      </rPr>
      <t>500M</t>
    </r>
    <r>
      <rPr>
        <sz val="11"/>
        <color theme="1"/>
        <rFont val="宋体"/>
        <charset val="134"/>
      </rPr>
      <t>直道竞速三等奖）加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分，篮球裁判员加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，田径裁判员加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，初级游泳救生员加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</si>
  <si>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</si>
  <si>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年全国第十二届少数民族运动会板鞋竞速男子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米三等奖加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分、板鞋竞速男女混合</t>
    </r>
    <r>
      <rPr>
        <sz val="11"/>
        <color theme="1"/>
        <rFont val="Times New Roman"/>
        <charset val="134"/>
      </rPr>
      <t>4*100</t>
    </r>
    <r>
      <rPr>
        <sz val="11"/>
        <color theme="1"/>
        <rFont val="宋体"/>
        <charset val="134"/>
      </rPr>
      <t>米一等奖加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分、板鞋竞速</t>
    </r>
    <r>
      <rPr>
        <sz val="11"/>
        <color theme="1"/>
        <rFont val="Times New Roman"/>
        <charset val="134"/>
      </rPr>
      <t>2*100</t>
    </r>
    <r>
      <rPr>
        <sz val="11"/>
        <color theme="1"/>
        <rFont val="宋体"/>
        <charset val="134"/>
      </rPr>
      <t>二等奖加</t>
    </r>
    <r>
      <rPr>
        <sz val="11"/>
        <color theme="1"/>
        <rFont val="Times New Roman"/>
        <charset val="134"/>
      </rPr>
      <t>2.5</t>
    </r>
    <r>
      <rPr>
        <sz val="11"/>
        <color theme="1"/>
        <rFont val="宋体"/>
        <charset val="134"/>
      </rPr>
      <t>分、板鞋竞速男子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米三等奖加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年贵州省高校体育专业比赛团体二等奖加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分、体操第二名加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</si>
  <si>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</si>
  <si>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</si>
  <si>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分，持有足球教练员证加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分、排球裁判员证加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、持有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</si>
  <si>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分，持有自行车裁判员证加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、羽毛球裁判员证加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分、飞盘裁判员证加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分、</t>
    </r>
    <r>
      <rPr>
        <sz val="11"/>
        <color theme="1"/>
        <rFont val="Times New Roman"/>
        <charset val="134"/>
      </rPr>
      <t>“2022</t>
    </r>
    <r>
      <rPr>
        <sz val="11"/>
        <color theme="1"/>
        <rFont val="宋体"/>
        <charset val="134"/>
      </rPr>
      <t>贵阳市</t>
    </r>
    <r>
      <rPr>
        <sz val="11"/>
        <color theme="1"/>
        <rFont val="Times New Roman"/>
        <charset val="134"/>
      </rPr>
      <t>FKT</t>
    </r>
    <r>
      <rPr>
        <sz val="11"/>
        <color theme="1"/>
        <rFont val="宋体"/>
        <charset val="134"/>
      </rPr>
      <t>速攀赛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第二名加</t>
    </r>
    <r>
      <rPr>
        <sz val="11"/>
        <color theme="1"/>
        <rFont val="Times New Roman"/>
        <charset val="134"/>
      </rPr>
      <t>0.8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</si>
  <si>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分，持有篮球裁判员证加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分、田径裁判员证加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</si>
  <si>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分，无人机驾驶员加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</si>
  <si>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年全省校园路跑接力赛大学甲组一等奖加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安顺市动员精兵</t>
    </r>
    <r>
      <rPr>
        <sz val="11"/>
        <color theme="1"/>
        <rFont val="Times New Roman"/>
        <charset val="134"/>
      </rPr>
      <t>--2023”3000</t>
    </r>
    <r>
      <rPr>
        <sz val="11"/>
        <color theme="1"/>
        <rFont val="宋体"/>
        <charset val="134"/>
      </rPr>
      <t>米竞赛中获得第一名加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</si>
  <si>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</si>
  <si>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</si>
  <si>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服役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分，持有装甲抢救工证加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</si>
  <si>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服役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0.8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分，，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2019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</si>
  <si>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</si>
  <si>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持有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分，服役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年至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年在贵阳市后冲路消防救援站担任专职消防员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0.1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</si>
  <si>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</si>
  <si>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分、足球裁判员证加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分、篮球裁判员证加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、初级游泳救生员证加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分、足球教练员证加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</si>
  <si>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月至今在洗马政府专职队担任专职消防员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0.1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</si>
  <si>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年获得原部队嘉奖加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</si>
  <si>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服役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</si>
  <si>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</si>
  <si>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服役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0.8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</si>
  <si>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至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月梅李政府专职消防员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年毕节市体育运动会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米第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分、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名加</t>
    </r>
    <r>
      <rPr>
        <sz val="11"/>
        <color theme="1"/>
        <rFont val="Times New Roman"/>
        <charset val="134"/>
      </rPr>
      <t>0.8</t>
    </r>
    <r>
      <rPr>
        <sz val="11"/>
        <color theme="1"/>
        <rFont val="宋体"/>
        <charset val="134"/>
      </rPr>
      <t>分，贵州省青少年田径竞标赛</t>
    </r>
    <r>
      <rPr>
        <sz val="11"/>
        <color theme="1"/>
        <rFont val="Times New Roman"/>
        <charset val="134"/>
      </rPr>
      <t>4*400</t>
    </r>
    <r>
      <rPr>
        <sz val="11"/>
        <color theme="1"/>
        <rFont val="宋体"/>
        <charset val="134"/>
      </rPr>
      <t>第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名</t>
    </r>
    <r>
      <rPr>
        <sz val="11"/>
        <color theme="1"/>
        <rFont val="Times New Roman"/>
        <charset val="134"/>
      </rPr>
      <t>1.4</t>
    </r>
    <r>
      <rPr>
        <sz val="11"/>
        <color theme="1"/>
        <rFont val="宋体"/>
        <charset val="134"/>
      </rPr>
      <t>分、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米第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名加</t>
    </r>
    <r>
      <rPr>
        <sz val="11"/>
        <color theme="1"/>
        <rFont val="Times New Roman"/>
        <charset val="134"/>
      </rPr>
      <t>1.7</t>
    </r>
    <r>
      <rPr>
        <sz val="11"/>
        <color theme="1"/>
        <rFont val="宋体"/>
        <charset val="134"/>
      </rPr>
      <t>分、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米第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名加</t>
    </r>
    <r>
      <rPr>
        <sz val="11"/>
        <color theme="1"/>
        <rFont val="Times New Roman"/>
        <charset val="134"/>
      </rPr>
      <t>1.55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</si>
  <si>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</si>
  <si>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全日制本科加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分，中级消防设施操作员加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</si>
  <si>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分，服役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年加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</si>
  <si>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持有</t>
    </r>
    <r>
      <rPr>
        <sz val="11"/>
        <color theme="1"/>
        <rFont val="Times New Roman"/>
        <charset val="134"/>
      </rPr>
      <t>B2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分。</t>
    </r>
  </si>
  <si>
    <r>
      <rPr>
        <sz val="11"/>
        <color theme="1"/>
        <rFont val="宋体"/>
        <charset val="134"/>
      </rPr>
      <t>持有初级消防设施操作员证加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、红十字救护员证加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分，持有</t>
    </r>
    <r>
      <rPr>
        <sz val="11"/>
        <color theme="1"/>
        <rFont val="Times New Roman"/>
        <charset val="134"/>
      </rPr>
      <t>C1</t>
    </r>
    <r>
      <rPr>
        <sz val="11"/>
        <color theme="1"/>
        <rFont val="宋体"/>
        <charset val="134"/>
      </rPr>
      <t>驾照加</t>
    </r>
    <r>
      <rPr>
        <sz val="11"/>
        <color theme="1"/>
        <rFont val="Times New Roman"/>
        <charset val="134"/>
      </rPr>
      <t>0.5</t>
    </r>
    <r>
      <rPr>
        <sz val="11"/>
        <color theme="1"/>
        <rFont val="宋体"/>
        <charset val="134"/>
      </rPr>
      <t>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</si>
</sst>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&quot;时&quot;mm&quot;分&quot;ss&quot;秒&quot;;@"/>
    <numFmt numFmtId="177" formatCode="00&quot;′&quot;00&quot;″&quot;00"/>
    <numFmt numFmtId="178" formatCode="00&quot;″&quot;00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Times New Roman"/>
      <charset val="134"/>
    </font>
    <font>
      <sz val="11"/>
      <color theme="1"/>
      <name val="仿宋"/>
      <charset val="134"/>
    </font>
    <font>
      <sz val="16"/>
      <color theme="1"/>
      <name val="仿宋"/>
      <charset val="134"/>
    </font>
    <font>
      <sz val="18"/>
      <color rgb="FFFF0000"/>
      <name val="Times New Roman"/>
      <charset val="134"/>
    </font>
    <font>
      <sz val="26"/>
      <color theme="1"/>
      <name val="Times New Roman"/>
      <charset val="134"/>
    </font>
    <font>
      <sz val="26"/>
      <color theme="1"/>
      <name val="方正小标宋_GBK"/>
      <charset val="134"/>
    </font>
    <font>
      <sz val="14"/>
      <color theme="1"/>
      <name val="方正楷体_GB2312"/>
      <charset val="134"/>
    </font>
    <font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2312"/>
      <charset val="134"/>
    </font>
    <font>
      <sz val="18"/>
      <color theme="1"/>
      <name val="方正楷体_GB2312"/>
      <charset val="134"/>
    </font>
    <font>
      <sz val="16"/>
      <color theme="1"/>
      <name val="方正楷体_GB2312"/>
      <charset val="134"/>
    </font>
    <font>
      <sz val="14"/>
      <color rgb="FFFF0000"/>
      <name val="宋体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1" fillId="0" borderId="1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178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workbookViewId="0">
      <selection activeCell="A1" sqref="A1:P1"/>
    </sheetView>
  </sheetViews>
  <sheetFormatPr defaultColWidth="9" defaultRowHeight="15"/>
  <cols>
    <col min="1" max="2" width="9" style="10"/>
    <col min="3" max="3" width="16.5" style="10" customWidth="1"/>
    <col min="4" max="4" width="12.75" style="10" customWidth="1"/>
    <col min="5" max="5" width="10.125" style="10" customWidth="1"/>
    <col min="6" max="6" width="12.75" style="10" customWidth="1"/>
    <col min="7" max="7" width="11.375" style="10" customWidth="1"/>
    <col min="8" max="8" width="12.75" style="10" customWidth="1"/>
    <col min="9" max="9" width="16.625" style="10" customWidth="1"/>
    <col min="10" max="10" width="12.75" style="10" customWidth="1"/>
    <col min="11" max="11" width="16" style="10" customWidth="1"/>
    <col min="12" max="12" width="12.75" style="10" customWidth="1"/>
    <col min="13" max="13" width="17.125" style="10" customWidth="1"/>
    <col min="14" max="14" width="11.75" style="10"/>
    <col min="15" max="15" width="11.75" style="10" customWidth="1"/>
    <col min="16" max="16" width="17.625" style="10" customWidth="1"/>
    <col min="17" max="16384" width="9" style="10"/>
  </cols>
  <sheetData>
    <row r="1" s="26" customFormat="1" ht="62" customHeight="1" spans="1:16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ht="36" spans="1:16">
      <c r="A2" s="4" t="s">
        <v>1</v>
      </c>
      <c r="B2" s="4" t="s">
        <v>2</v>
      </c>
      <c r="C2" s="6" t="s">
        <v>3</v>
      </c>
      <c r="D2" s="6" t="s">
        <v>4</v>
      </c>
      <c r="E2" s="6" t="s">
        <v>5</v>
      </c>
      <c r="F2" s="6" t="s">
        <v>4</v>
      </c>
      <c r="G2" s="29" t="s">
        <v>6</v>
      </c>
      <c r="H2" s="6" t="s">
        <v>4</v>
      </c>
      <c r="I2" s="29" t="s">
        <v>7</v>
      </c>
      <c r="J2" s="6" t="s">
        <v>4</v>
      </c>
      <c r="K2" s="29" t="s">
        <v>8</v>
      </c>
      <c r="L2" s="6" t="s">
        <v>4</v>
      </c>
      <c r="M2" s="32" t="s">
        <v>9</v>
      </c>
      <c r="N2" s="6" t="s">
        <v>10</v>
      </c>
      <c r="O2" s="4" t="s">
        <v>11</v>
      </c>
      <c r="P2" s="4" t="s">
        <v>12</v>
      </c>
    </row>
    <row r="3" ht="23.25" spans="1:16">
      <c r="A3" s="25">
        <f>RANK(O3,$O$3:$O$54,0)</f>
        <v>1</v>
      </c>
      <c r="B3" s="6" t="s">
        <v>13</v>
      </c>
      <c r="C3" s="16">
        <f>VLOOKUP(B3,'1000米跑'!$B$3:$C$54,2,FALSE)</f>
        <v>34044</v>
      </c>
      <c r="D3" s="6">
        <f>VLOOKUP(B3,'1000米跑'!$B$3:$D$54,3,FALSE)</f>
        <v>70</v>
      </c>
      <c r="E3" s="21">
        <f>VLOOKUP(B3,'100米跑'!$B$3:$C$54,2,FALSE)</f>
        <v>1244</v>
      </c>
      <c r="F3" s="6">
        <f>VLOOKUP(B3,'100米跑'!$B$3:$D$54,3,FALSE)</f>
        <v>82</v>
      </c>
      <c r="G3" s="6">
        <f>VLOOKUP(B3,单杠引体向上!$B$3:$C$54,2,FALSE)</f>
        <v>7</v>
      </c>
      <c r="H3" s="6">
        <f>VLOOKUP(B3,单杠引体向上!B5:D56,3,FALSE)</f>
        <v>64</v>
      </c>
      <c r="I3" s="16">
        <f>VLOOKUP(B3,负重登10楼!$B$3:$C$54,2,FALSE)</f>
        <v>11317</v>
      </c>
      <c r="J3" s="6">
        <f>VLOOKUP(B3,负重登10楼!$B$3:$D$54,3,FALSE)</f>
        <v>100</v>
      </c>
      <c r="K3" s="14" t="str">
        <f>VLOOKUP(B3,攀登二节拉梯!$B$3:$C$54,2,FALSE)</f>
        <v>10″35</v>
      </c>
      <c r="L3" s="6">
        <f>VLOOKUP(B3,攀登二节拉梯!$B$3:$D$54,3,FALSE)</f>
        <v>98</v>
      </c>
      <c r="M3" s="6">
        <f>(D3+F3+H3+J3+L3)*0.12</f>
        <v>49.68</v>
      </c>
      <c r="N3" s="6">
        <f>VLOOKUP(B3,加分项!$B$3:$D$54,3,FALSE)</f>
        <v>13.5</v>
      </c>
      <c r="O3" s="12">
        <f>M3+N3</f>
        <v>63.18</v>
      </c>
      <c r="P3" s="33" t="s">
        <v>14</v>
      </c>
    </row>
    <row r="4" ht="23.25" spans="1:16">
      <c r="A4" s="25">
        <f>RANK(O4,$O$3:$O$54,0)</f>
        <v>2</v>
      </c>
      <c r="B4" s="6" t="s">
        <v>15</v>
      </c>
      <c r="C4" s="16">
        <f>VLOOKUP(B4,'1000米跑'!$B$3:$C$54,2,FALSE)</f>
        <v>31859</v>
      </c>
      <c r="D4" s="6">
        <f>VLOOKUP(B4,'1000米跑'!$B$3:$D$54,3,FALSE)</f>
        <v>91</v>
      </c>
      <c r="E4" s="21">
        <f>VLOOKUP(B4,'100米跑'!$B$3:$C$54,2,FALSE)</f>
        <v>1318</v>
      </c>
      <c r="F4" s="6">
        <f>VLOOKUP(B4,'100米跑'!$B$3:$D$54,3,FALSE)</f>
        <v>66</v>
      </c>
      <c r="G4" s="6">
        <f>VLOOKUP(B4,单杠引体向上!$B$3:$C$54,2,FALSE)</f>
        <v>17</v>
      </c>
      <c r="H4" s="6">
        <f>VLOOKUP(B4,单杠引体向上!B10:D61,3,FALSE)</f>
        <v>92</v>
      </c>
      <c r="I4" s="16">
        <f>VLOOKUP(B4,负重登10楼!$B$3:$C$54,2,FALSE)</f>
        <v>11526</v>
      </c>
      <c r="J4" s="6">
        <f>VLOOKUP(B4,负重登10楼!$B$3:$D$54,3,FALSE)</f>
        <v>100</v>
      </c>
      <c r="K4" s="14" t="str">
        <f>VLOOKUP(B4,攀登二节拉梯!$B$3:$C$54,2,FALSE)</f>
        <v>7″59</v>
      </c>
      <c r="L4" s="6">
        <f>VLOOKUP(B4,攀登二节拉梯!$B$3:$D$54,3,FALSE)</f>
        <v>100</v>
      </c>
      <c r="M4" s="6">
        <f t="shared" ref="M4:M35" si="0">(D4+F4+H4+J4+L4)*0.12</f>
        <v>53.88</v>
      </c>
      <c r="N4" s="6">
        <f>VLOOKUP(B4,加分项!$B$3:$D$54,3,FALSE)</f>
        <v>3.8</v>
      </c>
      <c r="O4" s="12">
        <f t="shared" ref="O4:O35" si="1">M4+N4</f>
        <v>57.68</v>
      </c>
      <c r="P4" s="33" t="s">
        <v>14</v>
      </c>
    </row>
    <row r="5" ht="23.25" spans="1:16">
      <c r="A5" s="25">
        <f>RANK(O5,$O$3:$O$54,0)</f>
        <v>3</v>
      </c>
      <c r="B5" s="6" t="s">
        <v>16</v>
      </c>
      <c r="C5" s="16">
        <f>VLOOKUP(B5,'1000米跑'!$B$3:$C$54,2,FALSE)</f>
        <v>30510</v>
      </c>
      <c r="D5" s="6">
        <f>VLOOKUP(B5,'1000米跑'!$B$3:$D$54,3,FALSE)</f>
        <v>100</v>
      </c>
      <c r="E5" s="21">
        <f>VLOOKUP(B5,'100米跑'!$B$3:$C$54,2,FALSE)</f>
        <v>1323</v>
      </c>
      <c r="F5" s="6">
        <f>VLOOKUP(B5,'100米跑'!$B$3:$D$54,3,FALSE)</f>
        <v>65</v>
      </c>
      <c r="G5" s="6">
        <f>VLOOKUP(B5,单杠引体向上!$B$3:$C$54,2,FALSE)</f>
        <v>10</v>
      </c>
      <c r="H5" s="6">
        <f>VLOOKUP(B5,单杠引体向上!B3:D54,3,FALSE)</f>
        <v>76</v>
      </c>
      <c r="I5" s="16">
        <f>VLOOKUP(B5,负重登10楼!$B$3:$C$54,2,FALSE)</f>
        <v>11617</v>
      </c>
      <c r="J5" s="6">
        <f>VLOOKUP(B5,负重登10楼!$B$3:$D$54,3,FALSE)</f>
        <v>100</v>
      </c>
      <c r="K5" s="14" t="str">
        <f>VLOOKUP(B5,攀登二节拉梯!$B$3:$C$54,2,FALSE)</f>
        <v>7″62</v>
      </c>
      <c r="L5" s="6">
        <f>VLOOKUP(B5,攀登二节拉梯!$B$3:$D$54,3,FALSE)</f>
        <v>100</v>
      </c>
      <c r="M5" s="6">
        <f t="shared" si="0"/>
        <v>52.92</v>
      </c>
      <c r="N5" s="6">
        <f>VLOOKUP(B5,加分项!$B$3:$D$54,3,FALSE)</f>
        <v>4.5</v>
      </c>
      <c r="O5" s="12">
        <f t="shared" si="1"/>
        <v>57.42</v>
      </c>
      <c r="P5" s="33" t="s">
        <v>14</v>
      </c>
    </row>
    <row r="6" ht="23.25" spans="1:16">
      <c r="A6" s="25">
        <f>RANK(O6,$O$3:$O$54,0)</f>
        <v>4</v>
      </c>
      <c r="B6" s="6" t="s">
        <v>17</v>
      </c>
      <c r="C6" s="16">
        <f>VLOOKUP(B6,'1000米跑'!$B$3:$C$54,2,FALSE)</f>
        <v>30474</v>
      </c>
      <c r="D6" s="6">
        <f>VLOOKUP(B6,'1000米跑'!$B$3:$D$54,3,FALSE)</f>
        <v>100</v>
      </c>
      <c r="E6" s="21">
        <f>VLOOKUP(B6,'100米跑'!$B$3:$C$54,2,FALSE)</f>
        <v>1274</v>
      </c>
      <c r="F6" s="6">
        <f>VLOOKUP(B6,'100米跑'!$B$3:$D$54,3,FALSE)</f>
        <v>75</v>
      </c>
      <c r="G6" s="6">
        <f>VLOOKUP(B6,单杠引体向上!$B$3:$C$54,2,FALSE)</f>
        <v>13</v>
      </c>
      <c r="H6" s="6">
        <f>VLOOKUP(B6,单杠引体向上!B18:D69,3,FALSE)</f>
        <v>84</v>
      </c>
      <c r="I6" s="16">
        <f>VLOOKUP(B6,负重登10楼!$B$3:$C$54,2,FALSE)</f>
        <v>11163</v>
      </c>
      <c r="J6" s="6">
        <f>VLOOKUP(B6,负重登10楼!$B$3:$D$54,3,FALSE)</f>
        <v>100</v>
      </c>
      <c r="K6" s="14" t="str">
        <f>VLOOKUP(B6,攀登二节拉梯!$B$3:$C$54,2,FALSE)</f>
        <v>6″81</v>
      </c>
      <c r="L6" s="6">
        <f>VLOOKUP(B6,攀登二节拉梯!$B$3:$D$54,3,FALSE)</f>
        <v>100</v>
      </c>
      <c r="M6" s="6">
        <f t="shared" si="0"/>
        <v>55.08</v>
      </c>
      <c r="N6" s="6">
        <f>VLOOKUP(B6,加分项!$B$3:$D$54,3,FALSE)</f>
        <v>1</v>
      </c>
      <c r="O6" s="12">
        <f t="shared" si="1"/>
        <v>56.08</v>
      </c>
      <c r="P6" s="33" t="s">
        <v>14</v>
      </c>
    </row>
    <row r="7" ht="23.25" spans="1:16">
      <c r="A7" s="25">
        <f>RANK(O7,$O$3:$O$54,0)</f>
        <v>5</v>
      </c>
      <c r="B7" s="6" t="s">
        <v>18</v>
      </c>
      <c r="C7" s="16">
        <f>VLOOKUP(B7,'1000米跑'!$B$3:$C$54,2,FALSE)</f>
        <v>34186</v>
      </c>
      <c r="D7" s="6">
        <f>VLOOKUP(B7,'1000米跑'!$B$3:$D$54,3,FALSE)</f>
        <v>69</v>
      </c>
      <c r="E7" s="21">
        <f>VLOOKUP(B7,'100米跑'!$B$3:$C$54,2,FALSE)</f>
        <v>1418</v>
      </c>
      <c r="F7" s="6">
        <f>VLOOKUP(B7,'100米跑'!$B$3:$D$54,3,FALSE)</f>
        <v>46</v>
      </c>
      <c r="G7" s="6">
        <f>VLOOKUP(B7,单杠引体向上!$B$3:$C$54,2,FALSE)</f>
        <v>20</v>
      </c>
      <c r="H7" s="6">
        <f>VLOOKUP(B7,单杠引体向上!B36:D87,3,FALSE)</f>
        <v>98</v>
      </c>
      <c r="I7" s="16">
        <f>VLOOKUP(B7,负重登10楼!$B$3:$C$54,2,FALSE)</f>
        <v>12494</v>
      </c>
      <c r="J7" s="6">
        <f>VLOOKUP(B7,负重登10楼!$B$3:$D$54,3,FALSE)</f>
        <v>90</v>
      </c>
      <c r="K7" s="14" t="str">
        <f>VLOOKUP(B7,攀登二节拉梯!$B$3:$C$54,2,FALSE)</f>
        <v>4″81</v>
      </c>
      <c r="L7" s="6">
        <f>VLOOKUP(B7,攀登二节拉梯!$B$3:$D$54,3,FALSE)</f>
        <v>100</v>
      </c>
      <c r="M7" s="6">
        <f t="shared" si="0"/>
        <v>48.36</v>
      </c>
      <c r="N7" s="6">
        <f>VLOOKUP(B7,加分项!$B$3:$D$54,3,FALSE)</f>
        <v>7.45</v>
      </c>
      <c r="O7" s="12">
        <f t="shared" si="1"/>
        <v>55.81</v>
      </c>
      <c r="P7" s="33" t="s">
        <v>14</v>
      </c>
    </row>
    <row r="8" ht="23.25" spans="1:16">
      <c r="A8" s="25">
        <f>RANK(O8,$O$3:$O$54,0)</f>
        <v>6</v>
      </c>
      <c r="B8" s="15" t="s">
        <v>19</v>
      </c>
      <c r="C8" s="16">
        <f>VLOOKUP(B8,'1000米跑'!$B$3:$C$54,2,FALSE)</f>
        <v>32568</v>
      </c>
      <c r="D8" s="6">
        <f>VLOOKUP(B8,'1000米跑'!$B$3:$D$54,3,FALSE)</f>
        <v>85</v>
      </c>
      <c r="E8" s="21">
        <f>VLOOKUP(B8,'100米跑'!$B$3:$C$54,2,FALSE)</f>
        <v>1428</v>
      </c>
      <c r="F8" s="6">
        <f>VLOOKUP(B8,'100米跑'!$B$3:$D$54,3,FALSE)</f>
        <v>44</v>
      </c>
      <c r="G8" s="6">
        <f>VLOOKUP(B8,单杠引体向上!$B$3:$C$54,2,FALSE)</f>
        <v>42</v>
      </c>
      <c r="H8" s="6">
        <f>VLOOKUP(B8,单杠引体向上!B14:D65,3,FALSE)</f>
        <v>100</v>
      </c>
      <c r="I8" s="16">
        <f>VLOOKUP(B8,负重登10楼!$B$3:$C$54,2,FALSE)</f>
        <v>13381</v>
      </c>
      <c r="J8" s="6">
        <f>VLOOKUP(B8,负重登10楼!$B$3:$D$54,3,FALSE)</f>
        <v>80</v>
      </c>
      <c r="K8" s="14" t="str">
        <f>VLOOKUP(B8,攀登二节拉梯!$B$3:$C$54,2,FALSE)</f>
        <v>5″78</v>
      </c>
      <c r="L8" s="6">
        <f>VLOOKUP(B8,攀登二节拉梯!$B$3:$D$54,3,FALSE)</f>
        <v>100</v>
      </c>
      <c r="M8" s="6">
        <f t="shared" si="0"/>
        <v>49.08</v>
      </c>
      <c r="N8" s="6">
        <f>VLOOKUP(B8,加分项!$B$3:$D$54,3,FALSE)</f>
        <v>5.7</v>
      </c>
      <c r="O8" s="12">
        <f t="shared" si="1"/>
        <v>54.78</v>
      </c>
      <c r="P8" s="33" t="s">
        <v>14</v>
      </c>
    </row>
    <row r="9" ht="23.25" spans="1:16">
      <c r="A9" s="25">
        <f>RANK(O9,$O$3:$O$54,0)</f>
        <v>7</v>
      </c>
      <c r="B9" s="6" t="s">
        <v>20</v>
      </c>
      <c r="C9" s="16">
        <f>VLOOKUP(B9,'1000米跑'!$B$3:$C$54,2,FALSE)</f>
        <v>33025</v>
      </c>
      <c r="D9" s="6">
        <f>VLOOKUP(B9,'1000米跑'!$B$3:$D$54,3,FALSE)</f>
        <v>80</v>
      </c>
      <c r="E9" s="21">
        <f>VLOOKUP(B9,'100米跑'!$B$3:$C$54,2,FALSE)</f>
        <v>1313</v>
      </c>
      <c r="F9" s="6">
        <f>VLOOKUP(B9,'100米跑'!$B$3:$D$54,3,FALSE)</f>
        <v>67</v>
      </c>
      <c r="G9" s="6">
        <f>VLOOKUP(B9,单杠引体向上!$B$3:$C$54,2,FALSE)</f>
        <v>20</v>
      </c>
      <c r="H9" s="6">
        <f>VLOOKUP(B9,单杠引体向上!B31:D82,3,FALSE)</f>
        <v>98</v>
      </c>
      <c r="I9" s="16">
        <f>VLOOKUP(B9,负重登10楼!$B$3:$C$54,2,FALSE)</f>
        <v>13950</v>
      </c>
      <c r="J9" s="6">
        <f>VLOOKUP(B9,负重登10楼!$B$3:$D$54,3,FALSE)</f>
        <v>80</v>
      </c>
      <c r="K9" s="14" t="str">
        <f>VLOOKUP(B9,攀登二节拉梯!$B$3:$C$54,2,FALSE)</f>
        <v>7″9</v>
      </c>
      <c r="L9" s="6">
        <f>VLOOKUP(B9,攀登二节拉梯!$B$3:$D$54,3,FALSE)</f>
        <v>100</v>
      </c>
      <c r="M9" s="6">
        <f t="shared" si="0"/>
        <v>51</v>
      </c>
      <c r="N9" s="6">
        <f>VLOOKUP(B9,加分项!$B$3:$D$54,3,FALSE)</f>
        <v>1.5</v>
      </c>
      <c r="O9" s="12">
        <f t="shared" si="1"/>
        <v>52.5</v>
      </c>
      <c r="P9" s="33" t="s">
        <v>14</v>
      </c>
    </row>
    <row r="10" ht="23.25" spans="1:16">
      <c r="A10" s="25">
        <f>RANK(O10,$O$3:$O$54,0)</f>
        <v>8</v>
      </c>
      <c r="B10" s="6" t="s">
        <v>21</v>
      </c>
      <c r="C10" s="16">
        <f>VLOOKUP(B10,'1000米跑'!$B$3:$C$54,2,FALSE)</f>
        <v>33174</v>
      </c>
      <c r="D10" s="6">
        <f>VLOOKUP(B10,'1000米跑'!$B$3:$D$54,3,FALSE)</f>
        <v>79</v>
      </c>
      <c r="E10" s="21">
        <f>VLOOKUP(B10,'100米跑'!$B$3:$C$54,2,FALSE)</f>
        <v>1408</v>
      </c>
      <c r="F10" s="6">
        <f>VLOOKUP(B10,'100米跑'!$B$3:$D$54,3,FALSE)</f>
        <v>48</v>
      </c>
      <c r="G10" s="6">
        <f>VLOOKUP(B10,单杠引体向上!$B$3:$C$54,2,FALSE)</f>
        <v>35</v>
      </c>
      <c r="H10" s="6">
        <f>VLOOKUP(B10,单杠引体向上!B20:D71,3,FALSE)</f>
        <v>100</v>
      </c>
      <c r="I10" s="16">
        <f>VLOOKUP(B10,负重登10楼!$B$3:$C$54,2,FALSE)</f>
        <v>13670</v>
      </c>
      <c r="J10" s="6">
        <f>VLOOKUP(B10,负重登10楼!$B$3:$D$54,3,FALSE)</f>
        <v>80</v>
      </c>
      <c r="K10" s="14" t="str">
        <f>VLOOKUP(B10,攀登二节拉梯!$B$3:$C$54,2,FALSE)</f>
        <v>5″44</v>
      </c>
      <c r="L10" s="6">
        <f>VLOOKUP(B10,攀登二节拉梯!$B$3:$D$54,3,FALSE)</f>
        <v>100</v>
      </c>
      <c r="M10" s="6">
        <f t="shared" si="0"/>
        <v>48.84</v>
      </c>
      <c r="N10" s="6">
        <f>VLOOKUP(B10,加分项!$B$3:$D$54,3,FALSE)</f>
        <v>2.3</v>
      </c>
      <c r="O10" s="12">
        <f t="shared" si="1"/>
        <v>51.14</v>
      </c>
      <c r="P10" s="33" t="s">
        <v>14</v>
      </c>
    </row>
    <row r="11" ht="23.25" spans="1:16">
      <c r="A11" s="25">
        <f>RANK(O11,$O$3:$O$54,0)</f>
        <v>9</v>
      </c>
      <c r="B11" s="15" t="s">
        <v>22</v>
      </c>
      <c r="C11" s="16">
        <f>VLOOKUP(B11,'1000米跑'!$B$3:$C$54,2,FALSE)</f>
        <v>33446</v>
      </c>
      <c r="D11" s="6">
        <f>VLOOKUP(B11,'1000米跑'!$B$3:$D$54,3,FALSE)</f>
        <v>76</v>
      </c>
      <c r="E11" s="21">
        <f>VLOOKUP(B11,'100米跑'!$B$3:$C$54,2,FALSE)</f>
        <v>1388</v>
      </c>
      <c r="F11" s="6">
        <f>VLOOKUP(B11,'100米跑'!$B$3:$D$54,3,FALSE)</f>
        <v>52</v>
      </c>
      <c r="G11" s="6">
        <f>VLOOKUP(B11,单杠引体向上!$B$3:$C$54,2,FALSE)</f>
        <v>17</v>
      </c>
      <c r="H11" s="6">
        <f>VLOOKUP(B11,单杠引体向上!B33:D84,3,FALSE)</f>
        <v>92</v>
      </c>
      <c r="I11" s="16">
        <f>VLOOKUP(B11,负重登10楼!$B$3:$C$54,2,FALSE)</f>
        <v>13863</v>
      </c>
      <c r="J11" s="6">
        <f>VLOOKUP(B11,负重登10楼!$B$3:$D$54,3,FALSE)</f>
        <v>80</v>
      </c>
      <c r="K11" s="14" t="str">
        <f>VLOOKUP(B11,攀登二节拉梯!$B$3:$C$54,2,FALSE)</f>
        <v>5″82</v>
      </c>
      <c r="L11" s="6">
        <f>VLOOKUP(B11,攀登二节拉梯!$B$3:$D$54,3,FALSE)</f>
        <v>100</v>
      </c>
      <c r="M11" s="6">
        <f t="shared" si="0"/>
        <v>48</v>
      </c>
      <c r="N11" s="6">
        <f>VLOOKUP(B11,加分项!$B$3:$D$54,3,FALSE)</f>
        <v>1.2</v>
      </c>
      <c r="O11" s="12">
        <f t="shared" si="1"/>
        <v>49.2</v>
      </c>
      <c r="P11" s="33" t="s">
        <v>14</v>
      </c>
    </row>
    <row r="12" ht="23.25" spans="1:16">
      <c r="A12" s="25">
        <f>RANK(O12,$O$3:$O$54,0)</f>
        <v>10</v>
      </c>
      <c r="B12" s="6" t="s">
        <v>23</v>
      </c>
      <c r="C12" s="16">
        <f>VLOOKUP(B12,'1000米跑'!$B$3:$C$54,2,FALSE)</f>
        <v>35371</v>
      </c>
      <c r="D12" s="6">
        <f>VLOOKUP(B12,'1000米跑'!$B$3:$D$54,3,FALSE)</f>
        <v>57</v>
      </c>
      <c r="E12" s="21">
        <f>VLOOKUP(B12,'100米跑'!$B$3:$C$54,2,FALSE)</f>
        <v>1386</v>
      </c>
      <c r="F12" s="6">
        <f>VLOOKUP(B12,'100米跑'!$B$3:$D$54,3,FALSE)</f>
        <v>52</v>
      </c>
      <c r="G12" s="6">
        <f>VLOOKUP(B12,单杠引体向上!$B$3:$C$54,2,FALSE)</f>
        <v>15</v>
      </c>
      <c r="H12" s="6">
        <f>VLOOKUP(B12,单杠引体向上!B21:D72,3,FALSE)</f>
        <v>88</v>
      </c>
      <c r="I12" s="16">
        <f>VLOOKUP(B12,负重登10楼!$B$3:$C$54,2,FALSE)</f>
        <v>12642</v>
      </c>
      <c r="J12" s="6">
        <f>VLOOKUP(B12,负重登10楼!$B$3:$D$54,3,FALSE)</f>
        <v>90</v>
      </c>
      <c r="K12" s="14" t="str">
        <f>VLOOKUP(B12,攀登二节拉梯!$B$3:$C$54,2,FALSE)</f>
        <v>8″78</v>
      </c>
      <c r="L12" s="6">
        <f>VLOOKUP(B12,攀登二节拉梯!$B$3:$D$54,3,FALSE)</f>
        <v>100</v>
      </c>
      <c r="M12" s="6">
        <f t="shared" si="0"/>
        <v>46.44</v>
      </c>
      <c r="N12" s="6">
        <f>VLOOKUP(B12,加分项!$B$3:$D$54,3,FALSE)</f>
        <v>1</v>
      </c>
      <c r="O12" s="12">
        <f t="shared" si="1"/>
        <v>47.44</v>
      </c>
      <c r="P12" s="33" t="s">
        <v>14</v>
      </c>
    </row>
    <row r="13" ht="23.25" spans="1:16">
      <c r="A13" s="25">
        <f>RANK(O13,$O$3:$O$54,0)</f>
        <v>11</v>
      </c>
      <c r="B13" s="6" t="s">
        <v>24</v>
      </c>
      <c r="C13" s="16">
        <f>VLOOKUP(B13,'1000米跑'!$B$3:$C$54,2,FALSE)</f>
        <v>33545</v>
      </c>
      <c r="D13" s="6">
        <f>VLOOKUP(B13,'1000米跑'!$B$3:$D$54,3,FALSE)</f>
        <v>75</v>
      </c>
      <c r="E13" s="21">
        <f>VLOOKUP(B13,'100米跑'!$B$3:$C$54,2,FALSE)</f>
        <v>1448</v>
      </c>
      <c r="F13" s="6">
        <f>VLOOKUP(B13,'100米跑'!$B$3:$D$54,3,FALSE)</f>
        <v>40</v>
      </c>
      <c r="G13" s="6">
        <f>VLOOKUP(B13,单杠引体向上!$B$3:$C$54,2,FALSE)</f>
        <v>18</v>
      </c>
      <c r="H13" s="6">
        <f>VLOOKUP(B13,单杠引体向上!B48:D99,3,FALSE)</f>
        <v>94</v>
      </c>
      <c r="I13" s="16">
        <f>VLOOKUP(B13,负重登10楼!$B$3:$C$54,2,FALSE)</f>
        <v>13832</v>
      </c>
      <c r="J13" s="6">
        <f>VLOOKUP(B13,负重登10楼!$B$3:$D$54,3,FALSE)</f>
        <v>80</v>
      </c>
      <c r="K13" s="14" t="str">
        <f>VLOOKUP(B13,攀登二节拉梯!$B$3:$C$54,2,FALSE)</f>
        <v>8″56</v>
      </c>
      <c r="L13" s="6">
        <f>VLOOKUP(B13,攀登二节拉梯!$B$3:$D$54,3,FALSE)</f>
        <v>100</v>
      </c>
      <c r="M13" s="6">
        <f t="shared" si="0"/>
        <v>46.68</v>
      </c>
      <c r="N13" s="6">
        <f>VLOOKUP(B13,加分项!$B$3:$D$54,3,FALSE)</f>
        <v>0.7</v>
      </c>
      <c r="O13" s="12">
        <f t="shared" si="1"/>
        <v>47.38</v>
      </c>
      <c r="P13" s="33" t="s">
        <v>14</v>
      </c>
    </row>
    <row r="14" ht="23.25" spans="1:16">
      <c r="A14" s="25">
        <f>RANK(O14,$O$3:$O$54,0)</f>
        <v>12</v>
      </c>
      <c r="B14" s="6" t="s">
        <v>25</v>
      </c>
      <c r="C14" s="16">
        <f>VLOOKUP(B14,'1000米跑'!$B$3:$C$54,2,FALSE)</f>
        <v>35322</v>
      </c>
      <c r="D14" s="6">
        <f>VLOOKUP(B14,'1000米跑'!$B$3:$D$54,3,FALSE)</f>
        <v>57</v>
      </c>
      <c r="E14" s="21">
        <f>VLOOKUP(B14,'100米跑'!$B$3:$C$54,2,FALSE)</f>
        <v>1325</v>
      </c>
      <c r="F14" s="6">
        <f>VLOOKUP(B14,'100米跑'!$B$3:$D$54,3,FALSE)</f>
        <v>65</v>
      </c>
      <c r="G14" s="6">
        <f>VLOOKUP(B14,单杠引体向上!$B$3:$C$54,2,FALSE)</f>
        <v>9</v>
      </c>
      <c r="H14" s="6">
        <f>VLOOKUP(B14,单杠引体向上!B28:D79,3,FALSE)</f>
        <v>72</v>
      </c>
      <c r="I14" s="16">
        <f>VLOOKUP(B14,负重登10楼!$B$3:$C$54,2,FALSE)</f>
        <v>14106</v>
      </c>
      <c r="J14" s="6">
        <f>VLOOKUP(B14,负重登10楼!$B$3:$D$54,3,FALSE)</f>
        <v>70</v>
      </c>
      <c r="K14" s="14" t="str">
        <f>VLOOKUP(B14,攀登二节拉梯!$B$3:$C$54,2,FALSE)</f>
        <v>8″03</v>
      </c>
      <c r="L14" s="6">
        <f>VLOOKUP(B14,攀登二节拉梯!$B$3:$D$54,3,FALSE)</f>
        <v>100</v>
      </c>
      <c r="M14" s="6">
        <f t="shared" si="0"/>
        <v>43.68</v>
      </c>
      <c r="N14" s="6">
        <f>VLOOKUP(B14,加分项!$B$3:$D$54,3,FALSE)</f>
        <v>3.5</v>
      </c>
      <c r="O14" s="12">
        <f t="shared" si="1"/>
        <v>47.18</v>
      </c>
      <c r="P14" s="33" t="s">
        <v>14</v>
      </c>
    </row>
    <row r="15" ht="23.25" spans="1:16">
      <c r="A15" s="25">
        <f>RANK(O15,$O$3:$O$54,0)</f>
        <v>13</v>
      </c>
      <c r="B15" s="15" t="s">
        <v>26</v>
      </c>
      <c r="C15" s="16">
        <f>VLOOKUP(B15,'1000米跑'!$B$3:$C$54,2,FALSE)</f>
        <v>35876</v>
      </c>
      <c r="D15" s="6">
        <f>VLOOKUP(B15,'1000米跑'!$B$3:$D$54,3,FALSE)</f>
        <v>52</v>
      </c>
      <c r="E15" s="21">
        <f>VLOOKUP(B15,'100米跑'!$B$3:$C$54,2,FALSE)</f>
        <v>1417</v>
      </c>
      <c r="F15" s="6">
        <f>VLOOKUP(B15,'100米跑'!$B$3:$D$54,3,FALSE)</f>
        <v>46</v>
      </c>
      <c r="G15" s="6">
        <f>VLOOKUP(B15,单杠引体向上!$B$3:$C$54,2,FALSE)</f>
        <v>18</v>
      </c>
      <c r="H15" s="6">
        <f>VLOOKUP(B15,单杠引体向上!B15:D66,3,FALSE)</f>
        <v>94</v>
      </c>
      <c r="I15" s="16">
        <f>VLOOKUP(B15,负重登10楼!$B$3:$C$54,2,FALSE)</f>
        <v>13576</v>
      </c>
      <c r="J15" s="6">
        <f>VLOOKUP(B15,负重登10楼!$B$3:$D$54,3,FALSE)</f>
        <v>80</v>
      </c>
      <c r="K15" s="14" t="str">
        <f>VLOOKUP(B15,攀登二节拉梯!$B$3:$C$54,2,FALSE)</f>
        <v>6″66</v>
      </c>
      <c r="L15" s="6">
        <f>VLOOKUP(B15,攀登二节拉梯!$B$3:$D$54,3,FALSE)</f>
        <v>100</v>
      </c>
      <c r="M15" s="6">
        <f t="shared" si="0"/>
        <v>44.64</v>
      </c>
      <c r="N15" s="6">
        <f>VLOOKUP(B15,加分项!$B$3:$D$54,3,FALSE)</f>
        <v>1.7</v>
      </c>
      <c r="O15" s="12">
        <f t="shared" si="1"/>
        <v>46.34</v>
      </c>
      <c r="P15" s="33" t="s">
        <v>14</v>
      </c>
    </row>
    <row r="16" ht="23.25" spans="1:16">
      <c r="A16" s="25">
        <f>RANK(O16,$O$3:$O$54,0)</f>
        <v>14</v>
      </c>
      <c r="B16" s="6" t="s">
        <v>27</v>
      </c>
      <c r="C16" s="16">
        <f>VLOOKUP(B16,'1000米跑'!$B$3:$C$54,2,FALSE)</f>
        <v>35451</v>
      </c>
      <c r="D16" s="6">
        <f>VLOOKUP(B16,'1000米跑'!$B$3:$D$54,3,FALSE)</f>
        <v>56</v>
      </c>
      <c r="E16" s="21">
        <f>VLOOKUP(B16,'100米跑'!$B$3:$C$54,2,FALSE)</f>
        <v>1322</v>
      </c>
      <c r="F16" s="6">
        <f>VLOOKUP(B16,'100米跑'!$B$3:$D$54,3,FALSE)</f>
        <v>65</v>
      </c>
      <c r="G16" s="6">
        <f>VLOOKUP(B16,单杠引体向上!$B$3:$C$54,2,FALSE)</f>
        <v>13</v>
      </c>
      <c r="H16" s="6">
        <f>VLOOKUP(B16,单杠引体向上!B8:D59,3,FALSE)</f>
        <v>84</v>
      </c>
      <c r="I16" s="16">
        <f>VLOOKUP(B16,负重登10楼!$B$3:$C$54,2,FALSE)</f>
        <v>14686</v>
      </c>
      <c r="J16" s="6">
        <f>VLOOKUP(B16,负重登10楼!$B$3:$D$54,3,FALSE)</f>
        <v>70</v>
      </c>
      <c r="K16" s="14" t="str">
        <f>VLOOKUP(B16,攀登二节拉梯!$B$3:$C$54,2,FALSE)</f>
        <v>7″38</v>
      </c>
      <c r="L16" s="6">
        <f>VLOOKUP(B16,攀登二节拉梯!$B$3:$D$54,3,FALSE)</f>
        <v>100</v>
      </c>
      <c r="M16" s="6">
        <f t="shared" si="0"/>
        <v>45</v>
      </c>
      <c r="N16" s="6">
        <f>VLOOKUP(B16,加分项!$B$3:$D$54,3,FALSE)</f>
        <v>1</v>
      </c>
      <c r="O16" s="12">
        <f t="shared" si="1"/>
        <v>46</v>
      </c>
      <c r="P16" s="33" t="s">
        <v>14</v>
      </c>
    </row>
    <row r="17" ht="23.25" spans="1:16">
      <c r="A17" s="25">
        <f>RANK(O17,$O$3:$O$54,0)</f>
        <v>15</v>
      </c>
      <c r="B17" s="6" t="s">
        <v>28</v>
      </c>
      <c r="C17" s="16">
        <f>VLOOKUP(B17,'1000米跑'!$B$3:$C$54,2,FALSE)</f>
        <v>34192</v>
      </c>
      <c r="D17" s="6">
        <f>VLOOKUP(B17,'1000米跑'!$B$3:$D$54,3,FALSE)</f>
        <v>69</v>
      </c>
      <c r="E17" s="21">
        <f>VLOOKUP(B17,'100米跑'!$B$3:$C$54,2,FALSE)</f>
        <v>1393</v>
      </c>
      <c r="F17" s="6">
        <f>VLOOKUP(B17,'100米跑'!$B$3:$D$54,3,FALSE)</f>
        <v>51</v>
      </c>
      <c r="G17" s="6">
        <f>VLOOKUP(B17,单杠引体向上!$B$3:$C$54,2,FALSE)</f>
        <v>9</v>
      </c>
      <c r="H17" s="6">
        <f>VLOOKUP(B17,单杠引体向上!B9:D60,3,FALSE)</f>
        <v>72</v>
      </c>
      <c r="I17" s="16">
        <f>VLOOKUP(B17,负重登10楼!$B$3:$C$54,2,FALSE)</f>
        <v>14856</v>
      </c>
      <c r="J17" s="6">
        <f>VLOOKUP(B17,负重登10楼!$B$3:$D$54,3,FALSE)</f>
        <v>70</v>
      </c>
      <c r="K17" s="14" t="str">
        <f>VLOOKUP(B17,攀登二节拉梯!$B$3:$C$54,2,FALSE)</f>
        <v>8″77</v>
      </c>
      <c r="L17" s="6">
        <f>VLOOKUP(B17,攀登二节拉梯!$B$3:$D$54,3,FALSE)</f>
        <v>100</v>
      </c>
      <c r="M17" s="6">
        <f t="shared" si="0"/>
        <v>43.44</v>
      </c>
      <c r="N17" s="6">
        <f>VLOOKUP(B17,加分项!$B$3:$D$54,3,FALSE)</f>
        <v>2.5</v>
      </c>
      <c r="O17" s="12">
        <f t="shared" si="1"/>
        <v>45.94</v>
      </c>
      <c r="P17" s="33" t="s">
        <v>14</v>
      </c>
    </row>
    <row r="18" ht="23.25" spans="1:16">
      <c r="A18" s="25">
        <f>RANK(O18,$O$3:$O$54,0)</f>
        <v>16</v>
      </c>
      <c r="B18" s="6" t="s">
        <v>29</v>
      </c>
      <c r="C18" s="16">
        <f>VLOOKUP(B18,'1000米跑'!$B$3:$C$54,2,FALSE)</f>
        <v>40621</v>
      </c>
      <c r="D18" s="6">
        <f>VLOOKUP(B18,'1000米跑'!$B$3:$D$54,3,FALSE)</f>
        <v>44</v>
      </c>
      <c r="E18" s="21">
        <f>VLOOKUP(B18,'100米跑'!$B$3:$C$54,2,FALSE)</f>
        <v>1311</v>
      </c>
      <c r="F18" s="6">
        <f>VLOOKUP(B18,'100米跑'!$B$3:$D$54,3,FALSE)</f>
        <v>67</v>
      </c>
      <c r="G18" s="6">
        <f>VLOOKUP(B18,单杠引体向上!$B$3:$C$54,2,FALSE)</f>
        <v>15</v>
      </c>
      <c r="H18" s="6">
        <f>VLOOKUP(B18,单杠引体向上!B7:D58,3,FALSE)</f>
        <v>88</v>
      </c>
      <c r="I18" s="16">
        <f>VLOOKUP(B18,负重登10楼!$B$3:$C$54,2,FALSE)</f>
        <v>14072</v>
      </c>
      <c r="J18" s="6">
        <f>VLOOKUP(B18,负重登10楼!$B$3:$D$54,3,FALSE)</f>
        <v>70</v>
      </c>
      <c r="K18" s="14" t="str">
        <f>VLOOKUP(B18,攀登二节拉梯!$B$3:$C$54,2,FALSE)</f>
        <v>6″28</v>
      </c>
      <c r="L18" s="6">
        <f>VLOOKUP(B18,攀登二节拉梯!$B$3:$D$54,3,FALSE)</f>
        <v>100</v>
      </c>
      <c r="M18" s="6">
        <f t="shared" si="0"/>
        <v>44.28</v>
      </c>
      <c r="N18" s="6">
        <f>VLOOKUP(B18,加分项!$B$3:$D$54,3,FALSE)</f>
        <v>1.5</v>
      </c>
      <c r="O18" s="12">
        <f t="shared" si="1"/>
        <v>45.78</v>
      </c>
      <c r="P18" s="33" t="s">
        <v>14</v>
      </c>
    </row>
    <row r="19" ht="23.25" spans="1:16">
      <c r="A19" s="25">
        <f>RANK(O19,$O$3:$O$54,0)</f>
        <v>17</v>
      </c>
      <c r="B19" s="6" t="s">
        <v>30</v>
      </c>
      <c r="C19" s="16">
        <f>VLOOKUP(B19,'1000米跑'!$B$3:$C$54,2,FALSE)</f>
        <v>40432</v>
      </c>
      <c r="D19" s="6">
        <f>VLOOKUP(B19,'1000米跑'!$B$3:$D$54,3,FALSE)</f>
        <v>46</v>
      </c>
      <c r="E19" s="21">
        <f>VLOOKUP(B19,'100米跑'!$B$3:$C$54,2,FALSE)</f>
        <v>1429</v>
      </c>
      <c r="F19" s="6">
        <f>VLOOKUP(B19,'100米跑'!$B$3:$D$54,3,FALSE)</f>
        <v>44</v>
      </c>
      <c r="G19" s="6">
        <f>VLOOKUP(B19,单杠引体向上!$B$3:$C$54,2,FALSE)</f>
        <v>22</v>
      </c>
      <c r="H19" s="6">
        <f>VLOOKUP(B19,单杠引体向上!B26:D77,3,FALSE)</f>
        <v>100</v>
      </c>
      <c r="I19" s="16">
        <f>VLOOKUP(B19,负重登10楼!$B$3:$C$54,2,FALSE)</f>
        <v>14341</v>
      </c>
      <c r="J19" s="6">
        <f>VLOOKUP(B19,负重登10楼!$B$3:$D$54,3,FALSE)</f>
        <v>70</v>
      </c>
      <c r="K19" s="14" t="str">
        <f>VLOOKUP(B19,攀登二节拉梯!$B$3:$C$54,2,FALSE)</f>
        <v>5″19</v>
      </c>
      <c r="L19" s="6">
        <f>VLOOKUP(B19,攀登二节拉梯!$B$3:$D$54,3,FALSE)</f>
        <v>100</v>
      </c>
      <c r="M19" s="6">
        <f t="shared" si="0"/>
        <v>43.2</v>
      </c>
      <c r="N19" s="6">
        <f>VLOOKUP(B19,加分项!$B$3:$D$54,3,FALSE)</f>
        <v>1.6</v>
      </c>
      <c r="O19" s="12">
        <f t="shared" si="1"/>
        <v>44.8</v>
      </c>
      <c r="P19" s="33" t="s">
        <v>14</v>
      </c>
    </row>
    <row r="20" ht="23.25" spans="1:16">
      <c r="A20" s="25">
        <f>RANK(O20,$O$3:$O$54,0)</f>
        <v>18</v>
      </c>
      <c r="B20" s="6" t="s">
        <v>31</v>
      </c>
      <c r="C20" s="16">
        <f>VLOOKUP(B20,'1000米跑'!$B$3:$C$54,2,FALSE)</f>
        <v>34704</v>
      </c>
      <c r="D20" s="6">
        <f>VLOOKUP(B20,'1000米跑'!$B$3:$D$54,3,FALSE)</f>
        <v>63</v>
      </c>
      <c r="E20" s="21">
        <f>VLOOKUP(B20,'100米跑'!$B$3:$C$54,2,FALSE)</f>
        <v>1469</v>
      </c>
      <c r="F20" s="6">
        <f>VLOOKUP(B20,'100米跑'!$B$3:$D$54,3,FALSE)</f>
        <v>36</v>
      </c>
      <c r="G20" s="6">
        <f>VLOOKUP(B20,单杠引体向上!$B$3:$C$54,2,FALSE)</f>
        <v>25</v>
      </c>
      <c r="H20" s="6">
        <f>VLOOKUP(B20,单杠引体向上!B39:D90,3,FALSE)</f>
        <v>100</v>
      </c>
      <c r="I20" s="16">
        <f>VLOOKUP(B20,负重登10楼!$B$3:$C$54,2,FALSE)</f>
        <v>14771</v>
      </c>
      <c r="J20" s="6">
        <f>VLOOKUP(B20,负重登10楼!$B$3:$D$54,3,FALSE)</f>
        <v>70</v>
      </c>
      <c r="K20" s="14" t="str">
        <f>VLOOKUP(B20,攀登二节拉梯!$B$3:$C$54,2,FALSE)</f>
        <v>7″78</v>
      </c>
      <c r="L20" s="6">
        <f>VLOOKUP(B20,攀登二节拉梯!$B$3:$D$54,3,FALSE)</f>
        <v>100</v>
      </c>
      <c r="M20" s="6">
        <f t="shared" si="0"/>
        <v>44.28</v>
      </c>
      <c r="N20" s="6">
        <f>VLOOKUP(B20,加分项!$B$3:$D$54,3,FALSE)</f>
        <v>0.5</v>
      </c>
      <c r="O20" s="12">
        <f t="shared" si="1"/>
        <v>44.78</v>
      </c>
      <c r="P20" s="33" t="s">
        <v>14</v>
      </c>
    </row>
    <row r="21" ht="23.25" spans="1:16">
      <c r="A21" s="25">
        <f>RANK(O21,$O$3:$O$54,0)</f>
        <v>19</v>
      </c>
      <c r="B21" s="15" t="s">
        <v>32</v>
      </c>
      <c r="C21" s="16">
        <f>VLOOKUP(B21,'1000米跑'!$B$3:$C$54,2,FALSE)</f>
        <v>35974</v>
      </c>
      <c r="D21" s="6">
        <f>VLOOKUP(B21,'1000米跑'!$B$3:$D$54,3,FALSE)</f>
        <v>50</v>
      </c>
      <c r="E21" s="21">
        <f>VLOOKUP(B21,'100米跑'!$B$3:$C$54,2,FALSE)</f>
        <v>1492</v>
      </c>
      <c r="F21" s="6">
        <f>VLOOKUP(B21,'100米跑'!$B$3:$D$54,3,FALSE)</f>
        <v>31</v>
      </c>
      <c r="G21" s="6">
        <f>VLOOKUP(B21,单杠引体向上!$B$3:$C$54,2,FALSE)</f>
        <v>17</v>
      </c>
      <c r="H21" s="6">
        <f>VLOOKUP(B21,单杠引体向上!B47:D98,3,FALSE)</f>
        <v>92</v>
      </c>
      <c r="I21" s="16">
        <f>VLOOKUP(B21,负重登10楼!$B$3:$C$54,2,FALSE)</f>
        <v>14398</v>
      </c>
      <c r="J21" s="6">
        <f>VLOOKUP(B21,负重登10楼!$B$3:$D$54,3,FALSE)</f>
        <v>70</v>
      </c>
      <c r="K21" s="14" t="str">
        <f>VLOOKUP(B21,攀登二节拉梯!$B$3:$C$54,2,FALSE)</f>
        <v>5″62</v>
      </c>
      <c r="L21" s="6">
        <f>VLOOKUP(B21,攀登二节拉梯!$B$3:$D$54,3,FALSE)</f>
        <v>100</v>
      </c>
      <c r="M21" s="6">
        <f t="shared" si="0"/>
        <v>41.16</v>
      </c>
      <c r="N21" s="6">
        <f>VLOOKUP(B21,加分项!$B$3:$D$54,3,FALSE)</f>
        <v>2.7</v>
      </c>
      <c r="O21" s="12">
        <f t="shared" si="1"/>
        <v>43.86</v>
      </c>
      <c r="P21" s="33" t="s">
        <v>14</v>
      </c>
    </row>
    <row r="22" ht="23.25" spans="1:16">
      <c r="A22" s="25">
        <f>RANK(O22,$O$3:$O$54,0)</f>
        <v>20</v>
      </c>
      <c r="B22" s="6" t="s">
        <v>33</v>
      </c>
      <c r="C22" s="16">
        <f>VLOOKUP(B22,'1000米跑'!$B$3:$C$54,2,FALSE)</f>
        <v>32881</v>
      </c>
      <c r="D22" s="6">
        <f>VLOOKUP(B22,'1000米跑'!$B$3:$D$54,3,FALSE)</f>
        <v>82</v>
      </c>
      <c r="E22" s="21">
        <f>VLOOKUP(B22,'100米跑'!$B$3:$C$54,2,FALSE)</f>
        <v>1313</v>
      </c>
      <c r="F22" s="6">
        <f>VLOOKUP(B22,'100米跑'!$B$3:$D$54,3,FALSE)</f>
        <v>67</v>
      </c>
      <c r="G22" s="6">
        <f>VLOOKUP(B22,单杠引体向上!$B$3:$C$54,2,FALSE)</f>
        <v>6</v>
      </c>
      <c r="H22" s="6">
        <f>VLOOKUP(B22,单杠引体向上!B52:D103,3,FALSE)</f>
        <v>60</v>
      </c>
      <c r="I22" s="16">
        <f>VLOOKUP(B22,负重登10楼!$B$3:$C$54,2,FALSE)</f>
        <v>15648</v>
      </c>
      <c r="J22" s="6">
        <f>VLOOKUP(B22,负重登10楼!$B$3:$D$54,3,FALSE)</f>
        <v>60</v>
      </c>
      <c r="K22" s="14" t="str">
        <f>VLOOKUP(B22,攀登二节拉梯!$B$3:$C$54,2,FALSE)</f>
        <v>13″69</v>
      </c>
      <c r="L22" s="6">
        <f>VLOOKUP(B22,攀登二节拉梯!$B$3:$D$54,3,FALSE)</f>
        <v>86</v>
      </c>
      <c r="M22" s="6">
        <f t="shared" si="0"/>
        <v>42.6</v>
      </c>
      <c r="N22" s="6">
        <f>VLOOKUP(B22,加分项!$B$3:$D$54,3,FALSE)</f>
        <v>1</v>
      </c>
      <c r="O22" s="12">
        <f t="shared" si="1"/>
        <v>43.6</v>
      </c>
      <c r="P22" s="33" t="s">
        <v>14</v>
      </c>
    </row>
    <row r="23" ht="23.25" spans="1:16">
      <c r="A23" s="25">
        <f>RANK(O23,$O$3:$O$54,0)</f>
        <v>21</v>
      </c>
      <c r="B23" s="6" t="s">
        <v>34</v>
      </c>
      <c r="C23" s="16">
        <f>VLOOKUP(B23,'1000米跑'!$B$3:$C$54,2,FALSE)</f>
        <v>35372</v>
      </c>
      <c r="D23" s="6">
        <f>VLOOKUP(B23,'1000米跑'!$B$3:$D$54,3,FALSE)</f>
        <v>57</v>
      </c>
      <c r="E23" s="21">
        <f>VLOOKUP(B23,'100米跑'!$B$3:$C$54,2,FALSE)</f>
        <v>1365</v>
      </c>
      <c r="F23" s="6">
        <f>VLOOKUP(B23,'100米跑'!$B$3:$D$54,3,FALSE)</f>
        <v>67</v>
      </c>
      <c r="G23" s="6">
        <f>VLOOKUP(B23,单杠引体向上!$B$3:$C$54,2,FALSE)</f>
        <v>5</v>
      </c>
      <c r="H23" s="6">
        <f>VLOOKUP(B23,单杠引体向上!B44:D95,3,FALSE)</f>
        <v>50</v>
      </c>
      <c r="I23" s="16">
        <f>VLOOKUP(B23,负重登10楼!$B$3:$C$54,2,FALSE)</f>
        <v>13135</v>
      </c>
      <c r="J23" s="6">
        <f>VLOOKUP(B23,负重登10楼!$B$3:$D$54,3,FALSE)</f>
        <v>80</v>
      </c>
      <c r="K23" s="14" t="str">
        <f>VLOOKUP(B23,攀登二节拉梯!$B$3:$C$54,2,FALSE)</f>
        <v>7″50</v>
      </c>
      <c r="L23" s="6">
        <f>VLOOKUP(B23,攀登二节拉梯!$B$3:$D$54,3,FALSE)</f>
        <v>100</v>
      </c>
      <c r="M23" s="6">
        <f t="shared" si="0"/>
        <v>42.48</v>
      </c>
      <c r="N23" s="6">
        <f>VLOOKUP(B23,加分项!$B$3:$D$54,3,FALSE)</f>
        <v>1</v>
      </c>
      <c r="O23" s="12">
        <f t="shared" si="1"/>
        <v>43.48</v>
      </c>
      <c r="P23" s="33" t="s">
        <v>14</v>
      </c>
    </row>
    <row r="24" ht="23.25" spans="1:16">
      <c r="A24" s="25">
        <f>RANK(O24,$O$3:$O$54,0)</f>
        <v>22</v>
      </c>
      <c r="B24" s="6" t="s">
        <v>35</v>
      </c>
      <c r="C24" s="16">
        <f>VLOOKUP(B24,'1000米跑'!$B$3:$C$54,2,FALSE)</f>
        <v>35740</v>
      </c>
      <c r="D24" s="6">
        <f>VLOOKUP(B24,'1000米跑'!$B$3:$D$54,3,FALSE)</f>
        <v>53</v>
      </c>
      <c r="E24" s="21">
        <f>VLOOKUP(B24,'100米跑'!$B$3:$C$54,2,FALSE)</f>
        <v>1418</v>
      </c>
      <c r="F24" s="6">
        <f>VLOOKUP(B24,'100米跑'!$B$3:$D$54,3,FALSE)</f>
        <v>46</v>
      </c>
      <c r="G24" s="6">
        <f>VLOOKUP(B24,单杠引体向上!$B$3:$C$54,2,FALSE)</f>
        <v>7</v>
      </c>
      <c r="H24" s="6">
        <f>VLOOKUP(B24,单杠引体向上!B11:D62,3,FALSE)</f>
        <v>64</v>
      </c>
      <c r="I24" s="16">
        <f>VLOOKUP(B24,负重登10楼!$B$3:$C$54,2,FALSE)</f>
        <v>13411</v>
      </c>
      <c r="J24" s="6">
        <f>VLOOKUP(B24,负重登10楼!$B$3:$D$54,3,FALSE)</f>
        <v>80</v>
      </c>
      <c r="K24" s="14" t="str">
        <f>VLOOKUP(B24,攀登二节拉梯!$B$3:$C$54,2,FALSE)</f>
        <v>9″59</v>
      </c>
      <c r="L24" s="6">
        <f>VLOOKUP(B24,攀登二节拉梯!$B$3:$D$54,3,FALSE)</f>
        <v>100</v>
      </c>
      <c r="M24" s="6">
        <f t="shared" si="0"/>
        <v>41.16</v>
      </c>
      <c r="N24" s="6">
        <f>VLOOKUP(B24,加分项!$B$3:$D$54,3,FALSE)</f>
        <v>2</v>
      </c>
      <c r="O24" s="12">
        <f t="shared" si="1"/>
        <v>43.16</v>
      </c>
      <c r="P24" s="33" t="s">
        <v>14</v>
      </c>
    </row>
    <row r="25" ht="23.25" spans="1:16">
      <c r="A25" s="25">
        <f>RANK(O25,$O$3:$O$54,0)</f>
        <v>23</v>
      </c>
      <c r="B25" s="6" t="s">
        <v>36</v>
      </c>
      <c r="C25" s="16">
        <f>VLOOKUP(B25,'1000米跑'!$B$3:$C$54,2,FALSE)</f>
        <v>34577</v>
      </c>
      <c r="D25" s="6">
        <f>VLOOKUP(B25,'1000米跑'!$B$3:$D$54,3,FALSE)</f>
        <v>65</v>
      </c>
      <c r="E25" s="21">
        <f>VLOOKUP(B25,'100米跑'!$B$3:$C$54,2,FALSE)</f>
        <v>1548</v>
      </c>
      <c r="F25" s="6">
        <f>VLOOKUP(B25,'100米跑'!$B$3:$D$54,3,FALSE)</f>
        <v>20</v>
      </c>
      <c r="G25" s="6">
        <f>VLOOKUP(B25,单杠引体向上!$B$3:$C$54,2,FALSE)</f>
        <v>16</v>
      </c>
      <c r="H25" s="6">
        <f>VLOOKUP(B25,单杠引体向上!B23:D74,3,FALSE)</f>
        <v>90</v>
      </c>
      <c r="I25" s="16">
        <f>VLOOKUP(B25,负重登10楼!$B$3:$C$54,2,FALSE)</f>
        <v>14486</v>
      </c>
      <c r="J25" s="6">
        <f>VLOOKUP(B25,负重登10楼!$B$3:$D$54,3,FALSE)</f>
        <v>70</v>
      </c>
      <c r="K25" s="14" t="str">
        <f>VLOOKUP(B25,攀登二节拉梯!$B$3:$C$54,2,FALSE)</f>
        <v>9″06</v>
      </c>
      <c r="L25" s="6">
        <f>VLOOKUP(B25,攀登二节拉梯!$B$3:$D$54,3,FALSE)</f>
        <v>100</v>
      </c>
      <c r="M25" s="6">
        <f t="shared" si="0"/>
        <v>41.4</v>
      </c>
      <c r="N25" s="6">
        <f>VLOOKUP(B25,加分项!$B$3:$D$54,3,FALSE)</f>
        <v>1.5</v>
      </c>
      <c r="O25" s="12">
        <f t="shared" si="1"/>
        <v>42.9</v>
      </c>
      <c r="P25" s="33" t="s">
        <v>14</v>
      </c>
    </row>
    <row r="26" ht="23.25" spans="1:16">
      <c r="A26" s="25">
        <f>RANK(O26,$O$3:$O$54,0)</f>
        <v>24</v>
      </c>
      <c r="B26" s="6" t="s">
        <v>37</v>
      </c>
      <c r="C26" s="16">
        <f>VLOOKUP(B26,'1000米跑'!$B$3:$C$54,2,FALSE)</f>
        <v>40498</v>
      </c>
      <c r="D26" s="6">
        <f>VLOOKUP(B26,'1000米跑'!$B$3:$D$54,3,FALSE)</f>
        <v>46</v>
      </c>
      <c r="E26" s="21">
        <f>VLOOKUP(B26,'100米跑'!$B$3:$C$54,2,FALSE)</f>
        <v>1447</v>
      </c>
      <c r="F26" s="6">
        <f>VLOOKUP(B26,'100米跑'!$B$3:$D$54,3,FALSE)</f>
        <v>40</v>
      </c>
      <c r="G26" s="6">
        <f>VLOOKUP(B26,单杠引体向上!$B$3:$C$54,2,FALSE)</f>
        <v>21</v>
      </c>
      <c r="H26" s="6">
        <f>VLOOKUP(B26,单杠引体向上!B16:D67,3,FALSE)</f>
        <v>100</v>
      </c>
      <c r="I26" s="16">
        <f>VLOOKUP(B26,负重登10楼!$B$3:$C$54,2,FALSE)</f>
        <v>15263</v>
      </c>
      <c r="J26" s="6">
        <f>VLOOKUP(B26,负重登10楼!$B$3:$D$54,3,FALSE)</f>
        <v>60</v>
      </c>
      <c r="K26" s="14" t="str">
        <f>VLOOKUP(B26,攀登二节拉梯!$B$3:$C$54,2,FALSE)</f>
        <v>11″78</v>
      </c>
      <c r="L26" s="6">
        <f>VLOOKUP(B26,攀登二节拉梯!$B$3:$D$54,3,FALSE)</f>
        <v>93</v>
      </c>
      <c r="M26" s="6">
        <f t="shared" si="0"/>
        <v>40.68</v>
      </c>
      <c r="N26" s="6">
        <f>VLOOKUP(B26,加分项!$B$3:$D$54,3,FALSE)</f>
        <v>2.2</v>
      </c>
      <c r="O26" s="12">
        <f t="shared" si="1"/>
        <v>42.88</v>
      </c>
      <c r="P26" s="33" t="s">
        <v>14</v>
      </c>
    </row>
    <row r="27" ht="23.25" spans="1:16">
      <c r="A27" s="25">
        <f>RANK(O27,$O$3:$O$54,0)</f>
        <v>25</v>
      </c>
      <c r="B27" s="6" t="s">
        <v>38</v>
      </c>
      <c r="C27" s="16">
        <f>VLOOKUP(B27,'1000米跑'!$B$3:$C$54,2,FALSE)</f>
        <v>40753</v>
      </c>
      <c r="D27" s="6">
        <f>VLOOKUP(B27,'1000米跑'!$B$3:$D$54,3,FALSE)</f>
        <v>47</v>
      </c>
      <c r="E27" s="21">
        <f>VLOOKUP(B27,'100米跑'!$B$3:$C$54,2,FALSE)</f>
        <v>1364</v>
      </c>
      <c r="F27" s="6">
        <f>VLOOKUP(B27,'100米跑'!$B$3:$D$54,3,FALSE)</f>
        <v>57</v>
      </c>
      <c r="G27" s="6">
        <f>VLOOKUP(B27,单杠引体向上!$B$3:$C$54,2,FALSE)</f>
        <v>7</v>
      </c>
      <c r="H27" s="6">
        <f>VLOOKUP(B27,单杠引体向上!B17:D68,3,FALSE)</f>
        <v>64</v>
      </c>
      <c r="I27" s="16">
        <f>VLOOKUP(B27,负重登10楼!$B$3:$C$54,2,FALSE)</f>
        <v>13244</v>
      </c>
      <c r="J27" s="6">
        <f>VLOOKUP(B27,负重登10楼!$B$3:$D$54,3,FALSE)</f>
        <v>80</v>
      </c>
      <c r="K27" s="14" t="str">
        <f>VLOOKUP(B27,攀登二节拉梯!$B$3:$C$54,2,FALSE)</f>
        <v>7″66</v>
      </c>
      <c r="L27" s="6">
        <f>VLOOKUP(B27,攀登二节拉梯!$B$3:$D$54,3,FALSE)</f>
        <v>100</v>
      </c>
      <c r="M27" s="6">
        <f t="shared" si="0"/>
        <v>41.76</v>
      </c>
      <c r="N27" s="6">
        <f>VLOOKUP(B27,加分项!$B$3:$D$54,3,FALSE)</f>
        <v>1</v>
      </c>
      <c r="O27" s="12">
        <f t="shared" si="1"/>
        <v>42.76</v>
      </c>
      <c r="P27" s="33" t="s">
        <v>14</v>
      </c>
    </row>
    <row r="28" ht="23.25" spans="1:16">
      <c r="A28" s="25">
        <f>RANK(O28,$O$3:$O$54,0)</f>
        <v>26</v>
      </c>
      <c r="B28" s="6" t="s">
        <v>39</v>
      </c>
      <c r="C28" s="16">
        <f>VLOOKUP(B28,'1000米跑'!$B$3:$C$54,2,FALSE)</f>
        <v>34947</v>
      </c>
      <c r="D28" s="6">
        <f>VLOOKUP(B28,'1000米跑'!$B$3:$D$54,3,FALSE)</f>
        <v>59</v>
      </c>
      <c r="E28" s="21">
        <f>VLOOKUP(B28,'100米跑'!$B$3:$C$54,2,FALSE)</f>
        <v>1439</v>
      </c>
      <c r="F28" s="6">
        <f>VLOOKUP(B28,'100米跑'!$B$3:$D$54,3,FALSE)</f>
        <v>42</v>
      </c>
      <c r="G28" s="6">
        <f>VLOOKUP(B28,单杠引体向上!$B$3:$C$54,2,FALSE)</f>
        <v>15</v>
      </c>
      <c r="H28" s="6">
        <f>VLOOKUP(B28,单杠引体向上!B32:D83,3,FALSE)</f>
        <v>88</v>
      </c>
      <c r="I28" s="16">
        <f>VLOOKUP(B28,负重登10楼!$B$3:$C$54,2,FALSE)</f>
        <v>15294</v>
      </c>
      <c r="J28" s="6">
        <f>VLOOKUP(B28,负重登10楼!$B$3:$D$54,3,FALSE)</f>
        <v>60</v>
      </c>
      <c r="K28" s="14" t="str">
        <f>VLOOKUP(B28,攀登二节拉梯!$B$3:$C$54,2,FALSE)</f>
        <v>9″79</v>
      </c>
      <c r="L28" s="6">
        <f>VLOOKUP(B28,攀登二节拉梯!$B$3:$D$54,3,FALSE)</f>
        <v>100</v>
      </c>
      <c r="M28" s="6">
        <f t="shared" si="0"/>
        <v>41.88</v>
      </c>
      <c r="N28" s="6">
        <f>VLOOKUP(B28,加分项!$B$3:$D$54,3,FALSE)</f>
        <v>0.5</v>
      </c>
      <c r="O28" s="12">
        <f t="shared" si="1"/>
        <v>42.38</v>
      </c>
      <c r="P28" s="33" t="s">
        <v>14</v>
      </c>
    </row>
    <row r="29" ht="23.25" spans="1:16">
      <c r="A29" s="25">
        <f>RANK(O29,$O$3:$O$54,0)</f>
        <v>27</v>
      </c>
      <c r="B29" s="6" t="s">
        <v>40</v>
      </c>
      <c r="C29" s="16">
        <f>VLOOKUP(B29,'1000米跑'!$B$3:$C$54,2,FALSE)</f>
        <v>35972</v>
      </c>
      <c r="D29" s="6">
        <f>VLOOKUP(B29,'1000米跑'!$B$3:$D$54,3,FALSE)</f>
        <v>50</v>
      </c>
      <c r="E29" s="21">
        <f>VLOOKUP(B29,'100米跑'!$B$3:$C$54,2,FALSE)</f>
        <v>1301</v>
      </c>
      <c r="F29" s="6">
        <f>VLOOKUP(B29,'100米跑'!$B$3:$D$54,3,FALSE)</f>
        <v>69</v>
      </c>
      <c r="G29" s="6">
        <f>VLOOKUP(B29,单杠引体向上!$B$3:$C$54,2,FALSE)</f>
        <v>6</v>
      </c>
      <c r="H29" s="6">
        <f>VLOOKUP(B29,单杠引体向上!B54:D105,3,FALSE)</f>
        <v>60</v>
      </c>
      <c r="I29" s="16">
        <f>VLOOKUP(B29,负重登10楼!$B$3:$C$54,2,FALSE)</f>
        <v>15765</v>
      </c>
      <c r="J29" s="6">
        <f>VLOOKUP(B29,负重登10楼!$B$3:$D$54,3,FALSE)</f>
        <v>60</v>
      </c>
      <c r="K29" s="14" t="str">
        <f>VLOOKUP(B29,攀登二节拉梯!$B$3:$C$54,2,FALSE)</f>
        <v>9″50</v>
      </c>
      <c r="L29" s="6">
        <f>VLOOKUP(B29,攀登二节拉梯!$B$3:$D$54,3,FALSE)</f>
        <v>100</v>
      </c>
      <c r="M29" s="6">
        <f t="shared" si="0"/>
        <v>40.68</v>
      </c>
      <c r="N29" s="6">
        <f>VLOOKUP(B29,加分项!$B$3:$D$54,3,FALSE)</f>
        <v>1</v>
      </c>
      <c r="O29" s="12">
        <f t="shared" si="1"/>
        <v>41.68</v>
      </c>
      <c r="P29" s="33" t="s">
        <v>14</v>
      </c>
    </row>
    <row r="30" ht="23.25" spans="1:16">
      <c r="A30" s="25">
        <f>RANK(O30,$O$3:$O$54,0)</f>
        <v>28</v>
      </c>
      <c r="B30" s="6" t="s">
        <v>41</v>
      </c>
      <c r="C30" s="16">
        <f>VLOOKUP(B30,'1000米跑'!$B$3:$C$54,2,FALSE)</f>
        <v>0</v>
      </c>
      <c r="D30" s="6">
        <f>VLOOKUP(B30,'1000米跑'!$B$3:$D$54,3,FALSE)</f>
        <v>0</v>
      </c>
      <c r="E30" s="21">
        <f>VLOOKUP(B30,'100米跑'!$B$3:$C$54,2,FALSE)</f>
        <v>1383</v>
      </c>
      <c r="F30" s="6">
        <f>VLOOKUP(B30,'100米跑'!$B$3:$D$54,3,FALSE)</f>
        <v>53</v>
      </c>
      <c r="G30" s="6">
        <f>VLOOKUP(B30,单杠引体向上!$B$3:$C$54,2,FALSE)</f>
        <v>26</v>
      </c>
      <c r="H30" s="6">
        <f>VLOOKUP(B30,单杠引体向上!B6:D57,3,FALSE)</f>
        <v>100</v>
      </c>
      <c r="I30" s="16">
        <f>VLOOKUP(B30,负重登10楼!$B$3:$C$54,2,FALSE)</f>
        <v>14163</v>
      </c>
      <c r="J30" s="6">
        <f>VLOOKUP(B30,负重登10楼!$B$3:$D$54,3,FALSE)</f>
        <v>70</v>
      </c>
      <c r="K30" s="14" t="str">
        <f>VLOOKUP(B30,攀登二节拉梯!$B$3:$C$54,2,FALSE)</f>
        <v>7″63</v>
      </c>
      <c r="L30" s="6">
        <f>VLOOKUP(B30,攀登二节拉梯!$B$3:$D$54,3,FALSE)</f>
        <v>100</v>
      </c>
      <c r="M30" s="6">
        <f t="shared" si="0"/>
        <v>38.76</v>
      </c>
      <c r="N30" s="6">
        <f>VLOOKUP(B30,加分项!$B$3:$D$54,3,FALSE)</f>
        <v>1.5</v>
      </c>
      <c r="O30" s="12">
        <f t="shared" si="1"/>
        <v>40.26</v>
      </c>
      <c r="P30" s="33" t="s">
        <v>14</v>
      </c>
    </row>
    <row r="31" ht="23.25" spans="1:16">
      <c r="A31" s="25">
        <f>RANK(O31,$O$3:$O$54,0)</f>
        <v>29</v>
      </c>
      <c r="B31" s="6" t="s">
        <v>42</v>
      </c>
      <c r="C31" s="16">
        <f>VLOOKUP(B31,'1000米跑'!$B$3:$C$54,2,FALSE)</f>
        <v>42012</v>
      </c>
      <c r="D31" s="6">
        <f>VLOOKUP(B31,'1000米跑'!$B$3:$D$54,3,FALSE)</f>
        <v>30</v>
      </c>
      <c r="E31" s="21">
        <f>VLOOKUP(B31,'100米跑'!$B$3:$C$54,2,FALSE)</f>
        <v>1472</v>
      </c>
      <c r="F31" s="6">
        <f>VLOOKUP(B31,'100米跑'!$B$3:$D$54,3,FALSE)</f>
        <v>35</v>
      </c>
      <c r="G31" s="6">
        <f>VLOOKUP(B31,单杠引体向上!$B$3:$C$54,2,FALSE)</f>
        <v>25</v>
      </c>
      <c r="H31" s="6">
        <f>VLOOKUP(B31,单杠引体向上!B29:D80,3,FALSE)</f>
        <v>100</v>
      </c>
      <c r="I31" s="16">
        <f>VLOOKUP(B31,负重登10楼!$B$3:$C$54,2,FALSE)</f>
        <v>15220</v>
      </c>
      <c r="J31" s="6">
        <f>VLOOKUP(B31,负重登10楼!$B$3:$D$54,3,FALSE)</f>
        <v>60</v>
      </c>
      <c r="K31" s="14" t="str">
        <f>VLOOKUP(B31,攀登二节拉梯!$B$3:$C$54,2,FALSE)</f>
        <v>8″13</v>
      </c>
      <c r="L31" s="6">
        <f>VLOOKUP(B31,攀登二节拉梯!$B$3:$D$54,3,FALSE)</f>
        <v>100</v>
      </c>
      <c r="M31" s="6">
        <f t="shared" si="0"/>
        <v>39</v>
      </c>
      <c r="N31" s="6">
        <f>VLOOKUP(B31,加分项!$B$3:$D$54,3,FALSE)</f>
        <v>0.8</v>
      </c>
      <c r="O31" s="12">
        <f t="shared" si="1"/>
        <v>39.8</v>
      </c>
      <c r="P31" s="33" t="s">
        <v>14</v>
      </c>
    </row>
    <row r="32" ht="23.25" spans="1:16">
      <c r="A32" s="25">
        <f>RANK(O32,$O$3:$O$54,0)</f>
        <v>30</v>
      </c>
      <c r="B32" s="6" t="s">
        <v>43</v>
      </c>
      <c r="C32" s="16">
        <f>VLOOKUP(B32,'1000米跑'!$B$3:$C$54,2,FALSE)</f>
        <v>40251</v>
      </c>
      <c r="D32" s="6">
        <f>VLOOKUP(B32,'1000米跑'!$B$3:$D$54,3,FALSE)</f>
        <v>48</v>
      </c>
      <c r="E32" s="21">
        <f>VLOOKUP(B32,'100米跑'!$B$3:$C$54,2,FALSE)</f>
        <v>1564</v>
      </c>
      <c r="F32" s="6">
        <f>VLOOKUP(B32,'100米跑'!$B$3:$D$54,3,FALSE)</f>
        <v>27</v>
      </c>
      <c r="G32" s="6">
        <f>VLOOKUP(B32,单杠引体向上!$B$3:$C$54,2,FALSE)</f>
        <v>12</v>
      </c>
      <c r="H32" s="6">
        <f>VLOOKUP(B32,单杠引体向上!B30:D81,3,FALSE)</f>
        <v>82</v>
      </c>
      <c r="I32" s="16">
        <f>VLOOKUP(B32,负重登10楼!$B$3:$C$54,2,FALSE)</f>
        <v>20765</v>
      </c>
      <c r="J32" s="6">
        <f>VLOOKUP(B32,负重登10楼!$B$3:$D$54,3,FALSE)</f>
        <v>50</v>
      </c>
      <c r="K32" s="14" t="str">
        <f>VLOOKUP(B32,攀登二节拉梯!$B$3:$C$54,2,FALSE)</f>
        <v>5″41</v>
      </c>
      <c r="L32" s="6">
        <f>VLOOKUP(B32,攀登二节拉梯!$B$3:$D$54,3,FALSE)</f>
        <v>100</v>
      </c>
      <c r="M32" s="6">
        <f t="shared" si="0"/>
        <v>36.84</v>
      </c>
      <c r="N32" s="6">
        <f>VLOOKUP(B32,加分项!$B$3:$D$54,3,FALSE)</f>
        <v>1.7</v>
      </c>
      <c r="O32" s="12">
        <f t="shared" si="1"/>
        <v>38.54</v>
      </c>
      <c r="P32" s="33" t="s">
        <v>14</v>
      </c>
    </row>
    <row r="33" ht="23.25" spans="1:16">
      <c r="A33" s="25">
        <f>RANK(O33,$O$3:$O$54,0)</f>
        <v>31</v>
      </c>
      <c r="B33" s="6" t="s">
        <v>44</v>
      </c>
      <c r="C33" s="16">
        <f>VLOOKUP(B33,'1000米跑'!$B$3:$C$54,2,FALSE)</f>
        <v>41830</v>
      </c>
      <c r="D33" s="6">
        <f>VLOOKUP(B33,'1000米跑'!$B$3:$D$54,3,FALSE)</f>
        <v>32</v>
      </c>
      <c r="E33" s="21">
        <f>VLOOKUP(B33,'100米跑'!$B$3:$C$54,2,FALSE)</f>
        <v>1526</v>
      </c>
      <c r="F33" s="6">
        <f>VLOOKUP(B33,'100米跑'!$B$3:$D$54,3,FALSE)</f>
        <v>22</v>
      </c>
      <c r="G33" s="6">
        <f>VLOOKUP(B33,单杠引体向上!$B$3:$C$54,2,FALSE)</f>
        <v>16</v>
      </c>
      <c r="H33" s="6">
        <f>VLOOKUP(B33,单杠引体向上!B35:D86,3,FALSE)</f>
        <v>90</v>
      </c>
      <c r="I33" s="16">
        <f>VLOOKUP(B33,负重登10楼!$B$3:$C$54,2,FALSE)</f>
        <v>15620</v>
      </c>
      <c r="J33" s="6">
        <f>VLOOKUP(B33,负重登10楼!$B$3:$D$54,3,FALSE)</f>
        <v>60</v>
      </c>
      <c r="K33" s="14" t="str">
        <f>VLOOKUP(B33,攀登二节拉梯!$B$3:$C$54,2,FALSE)</f>
        <v>8″53</v>
      </c>
      <c r="L33" s="6">
        <f>VLOOKUP(B33,攀登二节拉梯!$B$3:$D$54,3,FALSE)</f>
        <v>100</v>
      </c>
      <c r="M33" s="6">
        <f t="shared" si="0"/>
        <v>36.48</v>
      </c>
      <c r="N33" s="6">
        <f>VLOOKUP(B33,加分项!$B$3:$D$54,3,FALSE)</f>
        <v>1.3</v>
      </c>
      <c r="O33" s="12">
        <f t="shared" si="1"/>
        <v>37.78</v>
      </c>
      <c r="P33" s="8"/>
    </row>
    <row r="34" ht="23.25" spans="1:16">
      <c r="A34" s="25">
        <f>RANK(O34,$O$3:$O$54,0)</f>
        <v>32</v>
      </c>
      <c r="B34" s="6" t="s">
        <v>45</v>
      </c>
      <c r="C34" s="16">
        <f>VLOOKUP(B34,'1000米跑'!$B$3:$C$54,2,FALSE)</f>
        <v>41071</v>
      </c>
      <c r="D34" s="6">
        <f>VLOOKUP(B34,'1000米跑'!$B$3:$D$54,3,FALSE)</f>
        <v>40</v>
      </c>
      <c r="E34" s="21">
        <f>VLOOKUP(B34,'100米跑'!$B$3:$C$54,2,FALSE)</f>
        <v>1556</v>
      </c>
      <c r="F34" s="6">
        <f>VLOOKUP(B34,'100米跑'!$B$3:$D$54,3,FALSE)</f>
        <v>18</v>
      </c>
      <c r="G34" s="6">
        <f>VLOOKUP(B34,单杠引体向上!$B$3:$C$54,2,FALSE)</f>
        <v>11</v>
      </c>
      <c r="H34" s="6">
        <f>VLOOKUP(B34,单杠引体向上!B46:D97,3,FALSE)</f>
        <v>80</v>
      </c>
      <c r="I34" s="16">
        <f>VLOOKUP(B34,负重登10楼!$B$3:$C$54,2,FALSE)</f>
        <v>15126</v>
      </c>
      <c r="J34" s="6">
        <f>VLOOKUP(B34,负重登10楼!$B$3:$D$54,3,FALSE)</f>
        <v>60</v>
      </c>
      <c r="K34" s="14" t="str">
        <f>VLOOKUP(B34,攀登二节拉梯!$B$3:$C$54,2,FALSE)</f>
        <v>9″44</v>
      </c>
      <c r="L34" s="6">
        <f>VLOOKUP(B34,攀登二节拉梯!$B$3:$D$54,3,FALSE)</f>
        <v>100</v>
      </c>
      <c r="M34" s="6">
        <f t="shared" si="0"/>
        <v>35.76</v>
      </c>
      <c r="N34" s="6">
        <f>VLOOKUP(B34,加分项!$B$3:$D$54,3,FALSE)</f>
        <v>0.2</v>
      </c>
      <c r="O34" s="12">
        <f t="shared" si="1"/>
        <v>35.96</v>
      </c>
      <c r="P34" s="8"/>
    </row>
    <row r="35" ht="23.25" spans="1:16">
      <c r="A35" s="25">
        <f>RANK(O35,$O$3:$O$54,0)</f>
        <v>33</v>
      </c>
      <c r="B35" s="6" t="s">
        <v>46</v>
      </c>
      <c r="C35" s="16">
        <f>VLOOKUP(B35,'1000米跑'!$B$3:$C$54,2,FALSE)</f>
        <v>35309</v>
      </c>
      <c r="D35" s="6">
        <f>VLOOKUP(B35,'1000米跑'!$B$3:$D$54,3,FALSE)</f>
        <v>57</v>
      </c>
      <c r="E35" s="21">
        <f>VLOOKUP(B35,'100米跑'!$B$3:$C$54,2,FALSE)</f>
        <v>1516</v>
      </c>
      <c r="F35" s="6">
        <f>VLOOKUP(B35,'100米跑'!$B$3:$D$54,3,FALSE)</f>
        <v>26</v>
      </c>
      <c r="G35" s="6">
        <f>VLOOKUP(B35,单杠引体向上!$B$3:$C$54,2,FALSE)</f>
        <v>3</v>
      </c>
      <c r="H35" s="6">
        <f>VLOOKUP(B35,单杠引体向上!B41:D92,3,FALSE)</f>
        <v>30</v>
      </c>
      <c r="I35" s="16">
        <f>VLOOKUP(B35,负重登10楼!$B$3:$C$54,2,FALSE)</f>
        <v>14119</v>
      </c>
      <c r="J35" s="6">
        <f>VLOOKUP(B35,负重登10楼!$B$3:$D$54,3,FALSE)</f>
        <v>70</v>
      </c>
      <c r="K35" s="14" t="str">
        <f>VLOOKUP(B35,攀登二节拉梯!$B$3:$C$54,2,FALSE)</f>
        <v>10″63</v>
      </c>
      <c r="L35" s="6">
        <f>VLOOKUP(B35,攀登二节拉梯!$B$3:$D$54,3,FALSE)</f>
        <v>97</v>
      </c>
      <c r="M35" s="6">
        <f t="shared" si="0"/>
        <v>33.6</v>
      </c>
      <c r="N35" s="6">
        <f>VLOOKUP(B35,加分项!$B$3:$D$54,3,FALSE)</f>
        <v>0</v>
      </c>
      <c r="O35" s="12">
        <f t="shared" si="1"/>
        <v>33.6</v>
      </c>
      <c r="P35" s="8"/>
    </row>
    <row r="36" ht="23.25" spans="1:16">
      <c r="A36" s="25">
        <f>RANK(O36,$O$3:$O$54,0)</f>
        <v>34</v>
      </c>
      <c r="B36" s="6" t="s">
        <v>47</v>
      </c>
      <c r="C36" s="16">
        <f>VLOOKUP(B36,'1000米跑'!$B$3:$C$54,2,FALSE)</f>
        <v>42729</v>
      </c>
      <c r="D36" s="6">
        <f>VLOOKUP(B36,'1000米跑'!$B$3:$D$54,3,FALSE)</f>
        <v>23</v>
      </c>
      <c r="E36" s="21">
        <f>VLOOKUP(B36,'100米跑'!$B$3:$C$54,2,FALSE)</f>
        <v>1579</v>
      </c>
      <c r="F36" s="6">
        <f>VLOOKUP(B36,'100米跑'!$B$3:$D$54,3,FALSE)</f>
        <v>12</v>
      </c>
      <c r="G36" s="6">
        <f>VLOOKUP(B36,单杠引体向上!$B$3:$C$54,2,FALSE)</f>
        <v>15</v>
      </c>
      <c r="H36" s="6">
        <f>VLOOKUP(B36,单杠引体向上!B19:D70,3,FALSE)</f>
        <v>88</v>
      </c>
      <c r="I36" s="16">
        <f>VLOOKUP(B36,负重登10楼!$B$3:$C$54,2,FALSE)</f>
        <v>21674</v>
      </c>
      <c r="J36" s="6">
        <f>VLOOKUP(B36,负重登10楼!$B$3:$D$54,3,FALSE)</f>
        <v>40</v>
      </c>
      <c r="K36" s="14" t="str">
        <f>VLOOKUP(B36,攀登二节拉梯!$B$3:$C$54,2,FALSE)</f>
        <v>8″25</v>
      </c>
      <c r="L36" s="6">
        <f>VLOOKUP(B36,攀登二节拉梯!$B$3:$D$54,3,FALSE)</f>
        <v>100</v>
      </c>
      <c r="M36" s="6">
        <f t="shared" ref="M36:M54" si="2">(D36+F36+H36+J36+L36)*0.12</f>
        <v>31.56</v>
      </c>
      <c r="N36" s="6">
        <f>VLOOKUP(B36,加分项!$B$3:$D$54,3,FALSE)</f>
        <v>2</v>
      </c>
      <c r="O36" s="12">
        <f t="shared" ref="O36:O54" si="3">M36+N36</f>
        <v>33.56</v>
      </c>
      <c r="P36" s="8"/>
    </row>
    <row r="37" ht="23.25" spans="1:16">
      <c r="A37" s="25">
        <f>RANK(O37,$O$3:$O$54,0)</f>
        <v>35</v>
      </c>
      <c r="B37" s="6" t="s">
        <v>48</v>
      </c>
      <c r="C37" s="16">
        <f>VLOOKUP(B37,'1000米跑'!$B$3:$C$54,2,FALSE)</f>
        <v>40268</v>
      </c>
      <c r="D37" s="6">
        <f>VLOOKUP(B37,'1000米跑'!$B$3:$D$54,3,FALSE)</f>
        <v>48</v>
      </c>
      <c r="E37" s="21">
        <f>VLOOKUP(B37,'100米跑'!$B$3:$C$54,2,FALSE)</f>
        <v>1427</v>
      </c>
      <c r="F37" s="6">
        <f>VLOOKUP(B37,'100米跑'!$B$3:$D$54,3,FALSE)</f>
        <v>44</v>
      </c>
      <c r="G37" s="6">
        <f>VLOOKUP(B37,单杠引体向上!$B$3:$C$54,2,FALSE)</f>
        <v>1</v>
      </c>
      <c r="H37" s="6">
        <f>VLOOKUP(B37,单杠引体向上!B49:D100,3,FALSE)</f>
        <v>10</v>
      </c>
      <c r="I37" s="16">
        <f>VLOOKUP(B37,负重登10楼!$B$3:$C$54,2,FALSE)</f>
        <v>14338</v>
      </c>
      <c r="J37" s="6">
        <f>VLOOKUP(B37,负重登10楼!$B$3:$D$54,3,FALSE)</f>
        <v>70</v>
      </c>
      <c r="K37" s="14" t="str">
        <f>VLOOKUP(B37,攀登二节拉梯!$B$3:$C$54,2,FALSE)</f>
        <v>9″71</v>
      </c>
      <c r="L37" s="6">
        <f>VLOOKUP(B37,攀登二节拉梯!$B$3:$D$54,3,FALSE)</f>
        <v>100</v>
      </c>
      <c r="M37" s="6">
        <f t="shared" si="2"/>
        <v>32.64</v>
      </c>
      <c r="N37" s="6">
        <f>VLOOKUP(B37,加分项!$B$3:$D$54,3,FALSE)</f>
        <v>0</v>
      </c>
      <c r="O37" s="12">
        <f t="shared" si="3"/>
        <v>32.64</v>
      </c>
      <c r="P37" s="8"/>
    </row>
    <row r="38" ht="23.25" spans="1:16">
      <c r="A38" s="25">
        <f>RANK(O38,$O$3:$O$54,0)</f>
        <v>36</v>
      </c>
      <c r="B38" s="6" t="s">
        <v>49</v>
      </c>
      <c r="C38" s="16">
        <f>VLOOKUP(B38,'1000米跑'!$B$3:$C$54,2,FALSE)</f>
        <v>44594</v>
      </c>
      <c r="D38" s="6">
        <f>VLOOKUP(B38,'1000米跑'!$B$3:$D$54,3,FALSE)</f>
        <v>0</v>
      </c>
      <c r="E38" s="21">
        <f>VLOOKUP(B38,'100米跑'!$B$3:$C$54,2,FALSE)</f>
        <v>1510</v>
      </c>
      <c r="F38" s="6">
        <f>VLOOKUP(B38,'100米跑'!$B$3:$D$54,3,FALSE)</f>
        <v>28</v>
      </c>
      <c r="G38" s="6">
        <f>VLOOKUP(B38,单杠引体向上!$B$3:$C$54,2,FALSE)</f>
        <v>6</v>
      </c>
      <c r="H38" s="6">
        <f>VLOOKUP(B38,单杠引体向上!B12:D63,3,FALSE)</f>
        <v>60</v>
      </c>
      <c r="I38" s="16">
        <f>VLOOKUP(B38,负重登10楼!$B$3:$C$54,2,FALSE)</f>
        <v>14725</v>
      </c>
      <c r="J38" s="6">
        <f>VLOOKUP(B38,负重登10楼!$B$3:$D$54,3,FALSE)</f>
        <v>70</v>
      </c>
      <c r="K38" s="14" t="str">
        <f>VLOOKUP(B38,攀登二节拉梯!$B$3:$C$54,2,FALSE)</f>
        <v>8″69</v>
      </c>
      <c r="L38" s="6">
        <f>VLOOKUP(B38,攀登二节拉梯!$B$3:$D$54,3,FALSE)</f>
        <v>100</v>
      </c>
      <c r="M38" s="6">
        <f t="shared" si="2"/>
        <v>30.96</v>
      </c>
      <c r="N38" s="6">
        <f>VLOOKUP(B38,加分项!$B$3:$D$54,3,FALSE)</f>
        <v>1.5</v>
      </c>
      <c r="O38" s="12">
        <f t="shared" si="3"/>
        <v>32.46</v>
      </c>
      <c r="P38" s="8"/>
    </row>
    <row r="39" ht="23.25" spans="1:16">
      <c r="A39" s="25">
        <f>RANK(O39,$O$3:$O$54,0)</f>
        <v>38</v>
      </c>
      <c r="B39" s="6" t="s">
        <v>50</v>
      </c>
      <c r="C39" s="16">
        <f>VLOOKUP(B39,'1000米跑'!$B$3:$C$54,2,FALSE)</f>
        <v>40155</v>
      </c>
      <c r="D39" s="6">
        <f>VLOOKUP(B39,'1000米跑'!$B$3:$D$54,3,FALSE)</f>
        <v>49</v>
      </c>
      <c r="E39" s="21">
        <f>VLOOKUP(B39,'100米跑'!$B$3:$C$54,2,FALSE)</f>
        <v>1523</v>
      </c>
      <c r="F39" s="6">
        <f>VLOOKUP(B39,'100米跑'!$B$3:$D$54,3,FALSE)</f>
        <v>25</v>
      </c>
      <c r="G39" s="6">
        <f>VLOOKUP(B39,单杠引体向上!$B$3:$C$54,2,FALSE)</f>
        <v>2</v>
      </c>
      <c r="H39" s="6">
        <f>VLOOKUP(B39,单杠引体向上!B38:D89,3,FALSE)</f>
        <v>20</v>
      </c>
      <c r="I39" s="16">
        <f>VLOOKUP(B39,负重登10楼!$B$3:$C$54,2,FALSE)</f>
        <v>15325</v>
      </c>
      <c r="J39" s="6">
        <f>VLOOKUP(B39,负重登10楼!$B$3:$D$54,3,FALSE)</f>
        <v>60</v>
      </c>
      <c r="K39" s="14" t="str">
        <f>VLOOKUP(B39,攀登二节拉梯!$B$3:$C$54,2,FALSE)</f>
        <v>8″68</v>
      </c>
      <c r="L39" s="6">
        <f>VLOOKUP(B39,攀登二节拉梯!$B$3:$D$54,3,FALSE)</f>
        <v>100</v>
      </c>
      <c r="M39" s="6">
        <f t="shared" si="2"/>
        <v>30.48</v>
      </c>
      <c r="N39" s="6">
        <f>VLOOKUP(B39,加分项!$B$3:$D$54,3,FALSE)</f>
        <v>0.5</v>
      </c>
      <c r="O39" s="12">
        <f t="shared" si="3"/>
        <v>30.98</v>
      </c>
      <c r="P39" s="8"/>
    </row>
    <row r="40" ht="23.25" spans="1:16">
      <c r="A40" s="25">
        <f>RANK(O40,$O$3:$O$54,0)</f>
        <v>39</v>
      </c>
      <c r="B40" s="6" t="s">
        <v>51</v>
      </c>
      <c r="C40" s="16">
        <f>VLOOKUP(B40,'1000米跑'!$B$3:$C$54,2,FALSE)</f>
        <v>41039</v>
      </c>
      <c r="D40" s="6">
        <f>VLOOKUP(B40,'1000米跑'!$B$3:$D$54,3,FALSE)</f>
        <v>40</v>
      </c>
      <c r="E40" s="21">
        <f>VLOOKUP(B40,'100米跑'!$B$3:$C$54,2,FALSE)</f>
        <v>1544</v>
      </c>
      <c r="F40" s="6">
        <f>VLOOKUP(B40,'100米跑'!$B$3:$D$54,3,FALSE)</f>
        <v>21</v>
      </c>
      <c r="G40" s="6">
        <f>VLOOKUP(B40,单杠引体向上!$B$3:$C$54,2,FALSE)</f>
        <v>3</v>
      </c>
      <c r="H40" s="6">
        <f>VLOOKUP(B40,单杠引体向上!B13:D64,3,FALSE)</f>
        <v>30</v>
      </c>
      <c r="I40" s="16">
        <f>VLOOKUP(B40,负重登10楼!$B$3:$C$54,2,FALSE)</f>
        <v>20666</v>
      </c>
      <c r="J40" s="6">
        <f>VLOOKUP(B40,负重登10楼!$B$3:$D$54,3,FALSE)</f>
        <v>50</v>
      </c>
      <c r="K40" s="14" t="str">
        <f>VLOOKUP(B40,攀登二节拉梯!$B$3:$C$54,2,FALSE)</f>
        <v>7″37</v>
      </c>
      <c r="L40" s="6">
        <f>VLOOKUP(B40,攀登二节拉梯!$B$3:$D$54,3,FALSE)</f>
        <v>100</v>
      </c>
      <c r="M40" s="6">
        <f t="shared" si="2"/>
        <v>28.92</v>
      </c>
      <c r="N40" s="6">
        <f>VLOOKUP(B40,加分项!$B$3:$D$54,3,FALSE)</f>
        <v>2</v>
      </c>
      <c r="O40" s="12">
        <f t="shared" si="3"/>
        <v>30.92</v>
      </c>
      <c r="P40" s="8"/>
    </row>
    <row r="41" ht="23.25" spans="1:16">
      <c r="A41" s="25">
        <f>RANK(O41,$O$3:$O$54,0)</f>
        <v>37</v>
      </c>
      <c r="B41" s="6" t="s">
        <v>52</v>
      </c>
      <c r="C41" s="16">
        <f>VLOOKUP(B41,'1000米跑'!$B$3:$C$54,2,FALSE)</f>
        <v>41013</v>
      </c>
      <c r="D41" s="6">
        <f>VLOOKUP(B41,'1000米跑'!$B$3:$D$54,3,FALSE)</f>
        <v>40</v>
      </c>
      <c r="E41" s="21">
        <f>VLOOKUP(B41,'100米跑'!$B$3:$C$54,2,FALSE)</f>
        <v>1697</v>
      </c>
      <c r="F41" s="6">
        <f>VLOOKUP(B41,'100米跑'!$B$3:$D$54,3,FALSE)</f>
        <v>0</v>
      </c>
      <c r="G41" s="6">
        <f>VLOOKUP(B41,单杠引体向上!$B$3:$C$54,2,FALSE)</f>
        <v>5</v>
      </c>
      <c r="H41" s="6">
        <f>VLOOKUP(B41,单杠引体向上!B24:D75,3,FALSE)</f>
        <v>50</v>
      </c>
      <c r="I41" s="16">
        <f>VLOOKUP(B41,负重登10楼!$B$3:$C$54,2,FALSE)</f>
        <v>20833</v>
      </c>
      <c r="J41" s="6">
        <f>VLOOKUP(B41,负重登10楼!$B$3:$D$54,3,FALSE)</f>
        <v>50</v>
      </c>
      <c r="K41" s="14" t="str">
        <f>VLOOKUP(B41,攀登二节拉梯!$B$3:$C$54,2,FALSE)</f>
        <v>8″31</v>
      </c>
      <c r="L41" s="6">
        <f>VLOOKUP(B41,攀登二节拉梯!$B$3:$D$54,3,FALSE)</f>
        <v>100</v>
      </c>
      <c r="M41" s="6">
        <f t="shared" si="2"/>
        <v>28.8</v>
      </c>
      <c r="N41" s="6">
        <f>VLOOKUP(B41,加分项!$B$3:$D$54,3,FALSE)</f>
        <v>2.2</v>
      </c>
      <c r="O41" s="12">
        <f t="shared" si="3"/>
        <v>31</v>
      </c>
      <c r="P41" s="8"/>
    </row>
    <row r="42" ht="23.25" spans="1:16">
      <c r="A42" s="25">
        <f>RANK(O42,$O$3:$O$54,0)</f>
        <v>40</v>
      </c>
      <c r="B42" s="6" t="s">
        <v>53</v>
      </c>
      <c r="C42" s="16">
        <f>VLOOKUP(B42,'1000米跑'!$B$3:$C$54,2,FALSE)</f>
        <v>41996</v>
      </c>
      <c r="D42" s="6">
        <f>VLOOKUP(B42,'1000米跑'!$B$3:$D$54,3,FALSE)</f>
        <v>31</v>
      </c>
      <c r="E42" s="21">
        <f>VLOOKUP(B42,'100米跑'!$B$3:$C$54,2,FALSE)</f>
        <v>1564</v>
      </c>
      <c r="F42" s="6">
        <f>VLOOKUP(B42,'100米跑'!$B$3:$D$54,3,FALSE)</f>
        <v>17</v>
      </c>
      <c r="G42" s="6">
        <f>VLOOKUP(B42,单杠引体向上!$B$3:$C$54,2,FALSE)</f>
        <v>4</v>
      </c>
      <c r="H42" s="6">
        <f>VLOOKUP(B42,单杠引体向上!B50:D101,3,FALSE)</f>
        <v>40</v>
      </c>
      <c r="I42" s="16">
        <f>VLOOKUP(B42,负重登10楼!$B$3:$C$54,2,FALSE)</f>
        <v>21227</v>
      </c>
      <c r="J42" s="6">
        <f>VLOOKUP(B42,负重登10楼!$B$3:$D$54,3,FALSE)</f>
        <v>40</v>
      </c>
      <c r="K42" s="14" t="str">
        <f>VLOOKUP(B42,攀登二节拉梯!$B$3:$C$54,2,FALSE)</f>
        <v>8″94</v>
      </c>
      <c r="L42" s="6">
        <f>VLOOKUP(B42,攀登二节拉梯!$B$3:$D$54,3,FALSE)</f>
        <v>100</v>
      </c>
      <c r="M42" s="6">
        <f t="shared" si="2"/>
        <v>27.36</v>
      </c>
      <c r="N42" s="6">
        <f>VLOOKUP(B42,加分项!$B$3:$D$54,3,FALSE)</f>
        <v>1</v>
      </c>
      <c r="O42" s="12">
        <f t="shared" si="3"/>
        <v>28.36</v>
      </c>
      <c r="P42" s="8"/>
    </row>
    <row r="43" ht="23.25" spans="1:16">
      <c r="A43" s="25">
        <f>RANK(O43,$O$3:$O$54,0)</f>
        <v>41</v>
      </c>
      <c r="B43" s="6" t="s">
        <v>54</v>
      </c>
      <c r="C43" s="16">
        <f>VLOOKUP(B43,'1000米跑'!$B$3:$C$54,2,FALSE)</f>
        <v>44025</v>
      </c>
      <c r="D43" s="6">
        <f>VLOOKUP(B43,'1000米跑'!$B$3:$D$54,3,FALSE)</f>
        <v>10</v>
      </c>
      <c r="E43" s="21">
        <f>VLOOKUP(B43,'100米跑'!$B$3:$C$54,2,FALSE)</f>
        <v>1525</v>
      </c>
      <c r="F43" s="6">
        <f>VLOOKUP(B43,'100米跑'!$B$3:$D$54,3,FALSE)</f>
        <v>25</v>
      </c>
      <c r="G43" s="6">
        <f>VLOOKUP(B43,单杠引体向上!$B$3:$C$54,2,FALSE)</f>
        <v>3</v>
      </c>
      <c r="H43" s="6">
        <f>VLOOKUP(B43,单杠引体向上!B53:D104,3,FALSE)</f>
        <v>30</v>
      </c>
      <c r="I43" s="16">
        <f>VLOOKUP(B43,负重登10楼!$B$3:$C$54,2,FALSE)</f>
        <v>20704</v>
      </c>
      <c r="J43" s="6">
        <f>VLOOKUP(B43,负重登10楼!$B$3:$D$54,3,FALSE)</f>
        <v>50</v>
      </c>
      <c r="K43" s="14" t="str">
        <f>VLOOKUP(B43,攀登二节拉梯!$B$3:$C$54,2,FALSE)</f>
        <v>10″34</v>
      </c>
      <c r="L43" s="6">
        <f>VLOOKUP(B43,攀登二节拉梯!$B$3:$D$54,3,FALSE)</f>
        <v>99</v>
      </c>
      <c r="M43" s="6">
        <f t="shared" si="2"/>
        <v>25.68</v>
      </c>
      <c r="N43" s="6">
        <f>VLOOKUP(B43,加分项!$B$3:$D$54,3,FALSE)</f>
        <v>1.5</v>
      </c>
      <c r="O43" s="12">
        <f t="shared" si="3"/>
        <v>27.18</v>
      </c>
      <c r="P43" s="8"/>
    </row>
    <row r="44" ht="23.25" spans="1:16">
      <c r="A44" s="25">
        <f>RANK(O44,$O$3:$O$54,0)</f>
        <v>42</v>
      </c>
      <c r="B44" s="6" t="s">
        <v>55</v>
      </c>
      <c r="C44" s="16">
        <f>VLOOKUP(B44,'1000米跑'!$B$3:$C$54,2,FALSE)</f>
        <v>0</v>
      </c>
      <c r="D44" s="6">
        <f>VLOOKUP(B44,'1000米跑'!$B$3:$D$54,3,FALSE)</f>
        <v>0</v>
      </c>
      <c r="E44" s="21">
        <f>VLOOKUP(B44,'100米跑'!$B$3:$C$54,2,FALSE)</f>
        <v>0</v>
      </c>
      <c r="F44" s="6">
        <f>VLOOKUP(B44,'100米跑'!$B$3:$D$54,3,FALSE)</f>
        <v>0</v>
      </c>
      <c r="G44" s="6">
        <f>VLOOKUP(B44,单杠引体向上!$B$3:$C$54,2,FALSE)</f>
        <v>13</v>
      </c>
      <c r="H44" s="6">
        <f>VLOOKUP(B44,单杠引体向上!B42:D93,3,FALSE)</f>
        <v>84</v>
      </c>
      <c r="I44" s="16">
        <f>VLOOKUP(B44,负重登10楼!$B$3:$C$54,2,FALSE)</f>
        <v>21529</v>
      </c>
      <c r="J44" s="6">
        <f>VLOOKUP(B44,负重登10楼!$B$3:$D$54,3,FALSE)</f>
        <v>40</v>
      </c>
      <c r="K44" s="14" t="str">
        <f>VLOOKUP(B44,攀登二节拉梯!$B$3:$C$54,2,FALSE)</f>
        <v>13″19</v>
      </c>
      <c r="L44" s="6">
        <f>VLOOKUP(B44,攀登二节拉梯!$B$3:$D$54,3,FALSE)</f>
        <v>87</v>
      </c>
      <c r="M44" s="6">
        <f t="shared" si="2"/>
        <v>25.32</v>
      </c>
      <c r="N44" s="6">
        <f>VLOOKUP(B44,加分项!$B$3:$D$54,3,FALSE)</f>
        <v>1</v>
      </c>
      <c r="O44" s="12">
        <f t="shared" si="3"/>
        <v>26.32</v>
      </c>
      <c r="P44" s="8"/>
    </row>
    <row r="45" ht="23.25" spans="1:16">
      <c r="A45" s="25">
        <f>RANK(O45,$O$3:$O$54,0)</f>
        <v>43</v>
      </c>
      <c r="B45" s="6" t="s">
        <v>56</v>
      </c>
      <c r="C45" s="16">
        <f>VLOOKUP(B45,'1000米跑'!$B$3:$C$54,2,FALSE)</f>
        <v>41760</v>
      </c>
      <c r="D45" s="6">
        <f>VLOOKUP(B45,'1000米跑'!$B$3:$D$54,3,FALSE)</f>
        <v>33</v>
      </c>
      <c r="E45" s="21">
        <f>VLOOKUP(B45,'100米跑'!$B$3:$C$54,2,FALSE)</f>
        <v>1518</v>
      </c>
      <c r="F45" s="6">
        <f>VLOOKUP(B45,'100米跑'!$B$3:$D$54,3,FALSE)</f>
        <v>26</v>
      </c>
      <c r="G45" s="6">
        <f>VLOOKUP(B45,单杠引体向上!$B$3:$C$54,2,FALSE)</f>
        <v>0</v>
      </c>
      <c r="H45" s="6">
        <f>VLOOKUP(B45,单杠引体向上!B40:D91,3,FALSE)</f>
        <v>0</v>
      </c>
      <c r="I45" s="16">
        <f>VLOOKUP(B45,负重登10楼!$B$3:$C$54,2,FALSE)</f>
        <v>21814</v>
      </c>
      <c r="J45" s="6">
        <f>VLOOKUP(B45,负重登10楼!$B$3:$D$54,3,FALSE)</f>
        <v>40</v>
      </c>
      <c r="K45" s="14" t="str">
        <f>VLOOKUP(B45,攀登二节拉梯!$B$3:$C$54,2,FALSE)</f>
        <v>10″91</v>
      </c>
      <c r="L45" s="6">
        <f>VLOOKUP(B45,攀登二节拉梯!$B$3:$D$54,3,FALSE)</f>
        <v>96</v>
      </c>
      <c r="M45" s="6">
        <f t="shared" si="2"/>
        <v>23.4</v>
      </c>
      <c r="N45" s="6">
        <f>VLOOKUP(B45,加分项!$B$3:$D$54,3,FALSE)</f>
        <v>0</v>
      </c>
      <c r="O45" s="12">
        <f t="shared" si="3"/>
        <v>23.4</v>
      </c>
      <c r="P45" s="8"/>
    </row>
    <row r="46" ht="23.25" spans="1:16">
      <c r="A46" s="25">
        <f>RANK(O46,$O$3:$O$54,0)</f>
        <v>44</v>
      </c>
      <c r="B46" s="6" t="s">
        <v>57</v>
      </c>
      <c r="C46" s="16">
        <f>VLOOKUP(B46,'1000米跑'!$B$3:$C$54,2,FALSE)</f>
        <v>44981</v>
      </c>
      <c r="D46" s="6">
        <f>VLOOKUP(B46,'1000米跑'!$B$3:$D$54,3,FALSE)</f>
        <v>0</v>
      </c>
      <c r="E46" s="21">
        <f>VLOOKUP(B46,'100米跑'!$B$3:$C$54,2,FALSE)</f>
        <v>1766</v>
      </c>
      <c r="F46" s="6">
        <f>VLOOKUP(B46,'100米跑'!$B$3:$D$54,3,FALSE)</f>
        <v>0</v>
      </c>
      <c r="G46" s="6">
        <f>VLOOKUP(B46,单杠引体向上!$B$3:$C$54,2,FALSE)</f>
        <v>9</v>
      </c>
      <c r="H46" s="6">
        <f>VLOOKUP(B46,单杠引体向上!B34:D85,3,FALSE)</f>
        <v>72</v>
      </c>
      <c r="I46" s="16">
        <f>VLOOKUP(B46,负重登10楼!$B$3:$C$54,2,FALSE)</f>
        <v>23750</v>
      </c>
      <c r="J46" s="6">
        <f>VLOOKUP(B46,负重登10楼!$B$3:$D$54,3,FALSE)</f>
        <v>20</v>
      </c>
      <c r="K46" s="14" t="str">
        <f>VLOOKUP(B46,攀登二节拉梯!$B$3:$C$54,2,FALSE)</f>
        <v>12″06</v>
      </c>
      <c r="L46" s="6">
        <f>VLOOKUP(B46,攀登二节拉梯!$B$3:$D$54,3,FALSE)</f>
        <v>92</v>
      </c>
      <c r="M46" s="6">
        <f t="shared" si="2"/>
        <v>22.08</v>
      </c>
      <c r="N46" s="6">
        <f>VLOOKUP(B46,加分项!$B$3:$D$54,3,FALSE)</f>
        <v>0</v>
      </c>
      <c r="O46" s="12">
        <f t="shared" si="3"/>
        <v>22.08</v>
      </c>
      <c r="P46" s="8"/>
    </row>
    <row r="47" ht="23.25" spans="1:16">
      <c r="A47" s="25">
        <f>RANK(O47,$O$3:$O$54,0)</f>
        <v>45</v>
      </c>
      <c r="B47" s="6" t="s">
        <v>58</v>
      </c>
      <c r="C47" s="16">
        <f>VLOOKUP(B47,'1000米跑'!$B$3:$C$54,2,FALSE)</f>
        <v>44718</v>
      </c>
      <c r="D47" s="6">
        <f>VLOOKUP(B47,'1000米跑'!$B$3:$D$54,3,FALSE)</f>
        <v>0</v>
      </c>
      <c r="E47" s="21">
        <f>VLOOKUP(B47,'100米跑'!$B$3:$C$54,2,FALSE)</f>
        <v>1513</v>
      </c>
      <c r="F47" s="6">
        <f>VLOOKUP(B47,'100米跑'!$B$3:$D$54,3,FALSE)</f>
        <v>27</v>
      </c>
      <c r="G47" s="6">
        <f>VLOOKUP(B47,单杠引体向上!$B$3:$C$54,2,FALSE)</f>
        <v>3</v>
      </c>
      <c r="H47" s="6">
        <f>VLOOKUP(B47,单杠引体向上!B37:D88,3,FALSE)</f>
        <v>30</v>
      </c>
      <c r="I47" s="16">
        <f>VLOOKUP(B47,负重登10楼!$B$3:$C$54,2,FALSE)</f>
        <v>23613</v>
      </c>
      <c r="J47" s="6">
        <f>VLOOKUP(B47,负重登10楼!$B$3:$D$54,3,FALSE)</f>
        <v>20</v>
      </c>
      <c r="K47" s="14" t="str">
        <f>VLOOKUP(B47,攀登二节拉梯!$B$3:$C$54,2,FALSE)</f>
        <v>10″81</v>
      </c>
      <c r="L47" s="6">
        <f>VLOOKUP(B47,攀登二节拉梯!$B$3:$D$54,3,FALSE)</f>
        <v>96</v>
      </c>
      <c r="M47" s="6">
        <f t="shared" si="2"/>
        <v>20.76</v>
      </c>
      <c r="N47" s="6">
        <f>VLOOKUP(B47,加分项!$B$3:$D$54,3,FALSE)</f>
        <v>0</v>
      </c>
      <c r="O47" s="12">
        <f t="shared" si="3"/>
        <v>20.76</v>
      </c>
      <c r="P47" s="8"/>
    </row>
    <row r="48" ht="23.25" spans="1:16">
      <c r="A48" s="25">
        <f>RANK(O48,$O$3:$O$54,0)</f>
        <v>46</v>
      </c>
      <c r="B48" s="6" t="s">
        <v>59</v>
      </c>
      <c r="C48" s="16">
        <f>VLOOKUP(B48,'1000米跑'!$B$3:$C$54,2,FALSE)</f>
        <v>45904</v>
      </c>
      <c r="D48" s="6">
        <f>VLOOKUP(B48,'1000米跑'!$B$3:$D$54,3,FALSE)</f>
        <v>0</v>
      </c>
      <c r="E48" s="21">
        <f>VLOOKUP(B48,'100米跑'!$B$3:$C$54,2,FALSE)</f>
        <v>1620</v>
      </c>
      <c r="F48" s="6">
        <f>VLOOKUP(B48,'100米跑'!$B$3:$D$54,3,FALSE)</f>
        <v>0</v>
      </c>
      <c r="G48" s="6">
        <f>VLOOKUP(B48,单杠引体向上!$B$3:$C$54,2,FALSE)</f>
        <v>0</v>
      </c>
      <c r="H48" s="6">
        <f>VLOOKUP(B48,单杠引体向上!B4:D55,3,FALSE)</f>
        <v>0</v>
      </c>
      <c r="I48" s="16">
        <f>VLOOKUP(B48,负重登10楼!$B$3:$C$54,2,FALSE)</f>
        <v>20778</v>
      </c>
      <c r="J48" s="6">
        <f>VLOOKUP(B48,负重登10楼!$B$3:$D$54,3,FALSE)</f>
        <v>50</v>
      </c>
      <c r="K48" s="14" t="str">
        <f>VLOOKUP(B48,攀登二节拉梯!$B$3:$C$54,2,FALSE)</f>
        <v>9″69</v>
      </c>
      <c r="L48" s="6">
        <f>VLOOKUP(B48,攀登二节拉梯!$B$3:$D$54,3,FALSE)</f>
        <v>100</v>
      </c>
      <c r="M48" s="6">
        <f t="shared" si="2"/>
        <v>18</v>
      </c>
      <c r="N48" s="6">
        <f>VLOOKUP(B48,加分项!$B$3:$D$54,3,FALSE)</f>
        <v>1.5</v>
      </c>
      <c r="O48" s="12">
        <f t="shared" si="3"/>
        <v>19.5</v>
      </c>
      <c r="P48" s="8"/>
    </row>
    <row r="49" ht="23.25" spans="1:16">
      <c r="A49" s="25">
        <f>RANK(O49,$O$3:$O$54,0)</f>
        <v>47</v>
      </c>
      <c r="B49" s="6" t="s">
        <v>60</v>
      </c>
      <c r="C49" s="16">
        <f>VLOOKUP(B49,'1000米跑'!$B$3:$C$54,2,FALSE)</f>
        <v>0</v>
      </c>
      <c r="D49" s="6">
        <f>VLOOKUP(B49,'1000米跑'!$B$3:$D$54,3,FALSE)</f>
        <v>0</v>
      </c>
      <c r="E49" s="21">
        <f>VLOOKUP(B49,'100米跑'!$B$3:$C$54,2,FALSE)</f>
        <v>0</v>
      </c>
      <c r="F49" s="6">
        <f>VLOOKUP(B49,'100米跑'!$B$3:$D$54,3,FALSE)</f>
        <v>0</v>
      </c>
      <c r="G49" s="6">
        <f>VLOOKUP(B49,单杠引体向上!$B$3:$C$54,2,FALSE)</f>
        <v>1</v>
      </c>
      <c r="H49" s="6">
        <f>VLOOKUP(B49,单杠引体向上!B51:D102,3,FALSE)</f>
        <v>10</v>
      </c>
      <c r="I49" s="16">
        <f>VLOOKUP(B49,负重登10楼!$B$3:$C$54,2,FALSE)</f>
        <v>23499</v>
      </c>
      <c r="J49" s="6">
        <f>VLOOKUP(B49,负重登10楼!$B$3:$D$54,3,FALSE)</f>
        <v>20</v>
      </c>
      <c r="K49" s="14" t="str">
        <f>VLOOKUP(B49,攀登二节拉梯!$B$3:$C$54,2,FALSE)</f>
        <v>10″66</v>
      </c>
      <c r="L49" s="6">
        <f>VLOOKUP(B49,攀登二节拉梯!$B$3:$D$54,3,FALSE)</f>
        <v>97</v>
      </c>
      <c r="M49" s="6">
        <f t="shared" si="2"/>
        <v>15.24</v>
      </c>
      <c r="N49" s="6">
        <f>VLOOKUP(B49,加分项!$B$3:$D$54,3,FALSE)</f>
        <v>0.5</v>
      </c>
      <c r="O49" s="12">
        <f t="shared" si="3"/>
        <v>15.74</v>
      </c>
      <c r="P49" s="8"/>
    </row>
    <row r="50" ht="23.25" spans="1:16">
      <c r="A50" s="25">
        <f>RANK(O50,$O$3:$O$54,0)</f>
        <v>48</v>
      </c>
      <c r="B50" s="15" t="s">
        <v>61</v>
      </c>
      <c r="C50" s="16">
        <f>VLOOKUP(B50,'1000米跑'!$B$3:$C$54,2,FALSE)</f>
        <v>51865</v>
      </c>
      <c r="D50" s="6">
        <f>VLOOKUP(B50,'1000米跑'!$B$3:$D$54,3,FALSE)</f>
        <v>0</v>
      </c>
      <c r="E50" s="21">
        <f>VLOOKUP(B50,'100米跑'!$B$3:$C$54,2,FALSE)</f>
        <v>1658</v>
      </c>
      <c r="F50" s="6">
        <f>VLOOKUP(B50,'100米跑'!$B$3:$D$54,3,FALSE)</f>
        <v>0</v>
      </c>
      <c r="G50" s="6">
        <f>VLOOKUP(B50,单杠引体向上!$B$3:$C$54,2,FALSE)</f>
        <v>0</v>
      </c>
      <c r="H50" s="6">
        <f>VLOOKUP(B50,单杠引体向上!B45:D96,3,FALSE)</f>
        <v>0</v>
      </c>
      <c r="I50" s="16">
        <f>VLOOKUP(B50,负重登10楼!$B$3:$C$54,2,FALSE)</f>
        <v>22256</v>
      </c>
      <c r="J50" s="6">
        <f>VLOOKUP(B50,负重登10楼!$B$3:$D$54,3,FALSE)</f>
        <v>30</v>
      </c>
      <c r="K50" s="14" t="str">
        <f>VLOOKUP(B50,攀登二节拉梯!$B$3:$C$54,2,FALSE)</f>
        <v>12″97</v>
      </c>
      <c r="L50" s="6">
        <f>VLOOKUP(B50,攀登二节拉梯!$B$3:$D$54,3,FALSE)</f>
        <v>88</v>
      </c>
      <c r="M50" s="6">
        <f t="shared" si="2"/>
        <v>14.16</v>
      </c>
      <c r="N50" s="6">
        <f>VLOOKUP(B50,加分项!$B$3:$D$54,3,FALSE)</f>
        <v>1.5</v>
      </c>
      <c r="O50" s="12">
        <f t="shared" si="3"/>
        <v>15.66</v>
      </c>
      <c r="P50" s="8"/>
    </row>
    <row r="51" ht="23.25" spans="1:16">
      <c r="A51" s="25">
        <f>RANK(O51,$O$3:$O$54,0)</f>
        <v>49</v>
      </c>
      <c r="B51" s="6" t="s">
        <v>62</v>
      </c>
      <c r="C51" s="16">
        <f>VLOOKUP(B51,'1000米跑'!$B$3:$C$54,2,FALSE)</f>
        <v>44005</v>
      </c>
      <c r="D51" s="6">
        <f>VLOOKUP(B51,'1000米跑'!$B$3:$D$54,3,FALSE)</f>
        <v>10</v>
      </c>
      <c r="E51" s="21">
        <f>VLOOKUP(B51,'100米跑'!$B$3:$C$54,2,FALSE)</f>
        <v>1617</v>
      </c>
      <c r="F51" s="6">
        <f>VLOOKUP(B51,'100米跑'!$B$3:$D$54,3,FALSE)</f>
        <v>0</v>
      </c>
      <c r="G51" s="6">
        <f>VLOOKUP(B51,单杠引体向上!$B$3:$C$54,2,FALSE)</f>
        <v>1</v>
      </c>
      <c r="H51" s="6">
        <f>VLOOKUP(B51,单杠引体向上!B25:D76,3,FALSE)</f>
        <v>10</v>
      </c>
      <c r="I51" s="16">
        <f>VLOOKUP(B51,负重登10楼!$B$3:$C$54,2,FALSE)</f>
        <v>22862</v>
      </c>
      <c r="J51" s="6">
        <f>VLOOKUP(B51,负重登10楼!$B$3:$D$54,3,FALSE)</f>
        <v>30</v>
      </c>
      <c r="K51" s="14" t="str">
        <f>VLOOKUP(B51,攀登二节拉梯!$B$3:$C$54,2,FALSE)</f>
        <v>18″09</v>
      </c>
      <c r="L51" s="6">
        <f>VLOOKUP(B51,攀登二节拉梯!$B$3:$D$54,3,FALSE)</f>
        <v>68</v>
      </c>
      <c r="M51" s="6">
        <f t="shared" si="2"/>
        <v>14.16</v>
      </c>
      <c r="N51" s="6">
        <f>VLOOKUP(B51,加分项!$B$3:$D$54,3,FALSE)</f>
        <v>0</v>
      </c>
      <c r="O51" s="12">
        <f t="shared" si="3"/>
        <v>14.16</v>
      </c>
      <c r="P51" s="8"/>
    </row>
    <row r="52" ht="23.25" spans="1:16">
      <c r="A52" s="25">
        <f>RANK(O52,$O$3:$O$54,0)</f>
        <v>50</v>
      </c>
      <c r="B52" s="6" t="s">
        <v>63</v>
      </c>
      <c r="C52" s="16">
        <f>VLOOKUP(B52,'1000米跑'!$B$3:$C$54,2,FALSE)</f>
        <v>0</v>
      </c>
      <c r="D52" s="6">
        <f>VLOOKUP(B52,'1000米跑'!$B$3:$D$54,3,FALSE)</f>
        <v>0</v>
      </c>
      <c r="E52" s="21">
        <f>VLOOKUP(B52,'100米跑'!$B$3:$C$54,2,FALSE)</f>
        <v>1683</v>
      </c>
      <c r="F52" s="6">
        <f>VLOOKUP(B52,'100米跑'!$B$3:$D$54,3,FALSE)</f>
        <v>0</v>
      </c>
      <c r="G52" s="6">
        <f>VLOOKUP(B52,单杠引体向上!$B$3:$C$54,2,FALSE)</f>
        <v>2</v>
      </c>
      <c r="H52" s="6">
        <f>VLOOKUP(B52,单杠引体向上!B43:D94,3,FALSE)</f>
        <v>20</v>
      </c>
      <c r="I52" s="16">
        <f>VLOOKUP(B52,负重登10楼!$B$3:$C$54,2,FALSE)</f>
        <v>25574</v>
      </c>
      <c r="J52" s="6">
        <f>VLOOKUP(B52,负重登10楼!$B$3:$D$54,3,FALSE)</f>
        <v>0</v>
      </c>
      <c r="K52" s="14" t="str">
        <f>VLOOKUP(B52,攀登二节拉梯!$B$3:$C$54,2,FALSE)</f>
        <v>12″22</v>
      </c>
      <c r="L52" s="6">
        <f>VLOOKUP(B52,攀登二节拉梯!$B$3:$D$54,3,FALSE)</f>
        <v>91</v>
      </c>
      <c r="M52" s="6">
        <f t="shared" si="2"/>
        <v>13.32</v>
      </c>
      <c r="N52" s="6">
        <f>VLOOKUP(B52,加分项!$B$3:$D$54,3,FALSE)</f>
        <v>0</v>
      </c>
      <c r="O52" s="12">
        <f t="shared" si="3"/>
        <v>13.32</v>
      </c>
      <c r="P52" s="8"/>
    </row>
    <row r="53" ht="23.25" spans="1:16">
      <c r="A53" s="25">
        <f>RANK(O53,$O$3:$O$54,0)</f>
        <v>51</v>
      </c>
      <c r="B53" s="6" t="s">
        <v>64</v>
      </c>
      <c r="C53" s="16">
        <f>VLOOKUP(B53,'1000米跑'!$B$3:$C$54,2,FALSE)</f>
        <v>0</v>
      </c>
      <c r="D53" s="6">
        <f>VLOOKUP(B53,'1000米跑'!$B$3:$D$54,3,FALSE)</f>
        <v>0</v>
      </c>
      <c r="E53" s="21">
        <f>VLOOKUP(B53,'100米跑'!$B$3:$C$54,2,FALSE)</f>
        <v>0</v>
      </c>
      <c r="F53" s="6">
        <f>VLOOKUP(B53,'100米跑'!$B$3:$D$54,3,FALSE)</f>
        <v>0</v>
      </c>
      <c r="G53" s="6">
        <f>VLOOKUP(B53,单杠引体向上!$B$3:$C$54,2,FALSE)</f>
        <v>1</v>
      </c>
      <c r="H53" s="6">
        <f>VLOOKUP(B53,单杠引体向上!B22:D73,3,FALSE)</f>
        <v>10</v>
      </c>
      <c r="I53" s="16">
        <f>VLOOKUP(B53,负重登10楼!$B$3:$C$54,2,FALSE)</f>
        <v>0</v>
      </c>
      <c r="J53" s="6">
        <f>VLOOKUP(B53,负重登10楼!$B$3:$D$54,3,FALSE)</f>
        <v>0</v>
      </c>
      <c r="K53" s="14" t="str">
        <f>VLOOKUP(B53,攀登二节拉梯!$B$3:$C$54,2,FALSE)</f>
        <v>13″47</v>
      </c>
      <c r="L53" s="6">
        <f>VLOOKUP(B53,攀登二节拉梯!$B$3:$D$54,3,FALSE)</f>
        <v>86</v>
      </c>
      <c r="M53" s="6">
        <f t="shared" si="2"/>
        <v>11.52</v>
      </c>
      <c r="N53" s="6">
        <f>VLOOKUP(B53,加分项!$B$3:$D$54,3,FALSE)</f>
        <v>1.5</v>
      </c>
      <c r="O53" s="12">
        <f t="shared" si="3"/>
        <v>13.02</v>
      </c>
      <c r="P53" s="8"/>
    </row>
    <row r="54" ht="23.25" spans="1:16">
      <c r="A54" s="25">
        <f>RANK(O54,$O$3:$O$54,0)</f>
        <v>52</v>
      </c>
      <c r="B54" s="6" t="s">
        <v>65</v>
      </c>
      <c r="C54" s="16">
        <f>VLOOKUP(B54,'1000米跑'!$B$3:$C$54,2,FALSE)</f>
        <v>50048</v>
      </c>
      <c r="D54" s="6">
        <f>VLOOKUP(B54,'1000米跑'!$B$3:$D$54,3,FALSE)</f>
        <v>0</v>
      </c>
      <c r="E54" s="21">
        <f>VLOOKUP(B54,'100米跑'!$B$3:$C$54,2,FALSE)</f>
        <v>1720</v>
      </c>
      <c r="F54" s="6">
        <f>VLOOKUP(B54,'100米跑'!$B$3:$D$54,3,FALSE)</f>
        <v>0</v>
      </c>
      <c r="G54" s="6">
        <f>VLOOKUP(B54,单杠引体向上!$B$3:$C$54,2,FALSE)</f>
        <v>0</v>
      </c>
      <c r="H54" s="6">
        <f>VLOOKUP(B54,单杠引体向上!B27:D78,3,FALSE)</f>
        <v>0</v>
      </c>
      <c r="I54" s="16">
        <f>VLOOKUP(B54,负重登10楼!$B$3:$C$54,2,FALSE)</f>
        <v>25408</v>
      </c>
      <c r="J54" s="6">
        <f>VLOOKUP(B54,负重登10楼!$B$3:$D$54,3,FALSE)</f>
        <v>0</v>
      </c>
      <c r="K54" s="14" t="str">
        <f>VLOOKUP(B54,攀登二节拉梯!$B$3:$C$54,2,FALSE)</f>
        <v>13″81</v>
      </c>
      <c r="L54" s="6">
        <f>VLOOKUP(B54,攀登二节拉梯!$B$3:$D$54,3,FALSE)</f>
        <v>84</v>
      </c>
      <c r="M54" s="6">
        <f t="shared" si="2"/>
        <v>10.08</v>
      </c>
      <c r="N54" s="6">
        <f>VLOOKUP(B54,加分项!$B$3:$D$54,3,FALSE)</f>
        <v>0.5</v>
      </c>
      <c r="O54" s="12">
        <f t="shared" si="3"/>
        <v>10.58</v>
      </c>
      <c r="P54" s="8"/>
    </row>
    <row r="55" ht="127" customHeight="1" spans="1:16">
      <c r="A55" s="30" t="s">
        <v>66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</row>
  </sheetData>
  <sortState ref="A3:P54">
    <sortCondition ref="A3"/>
  </sortState>
  <mergeCells count="2">
    <mergeCell ref="A1:P1"/>
    <mergeCell ref="A55:P5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"/>
  <sheetViews>
    <sheetView zoomScale="110" zoomScaleNormal="110" workbookViewId="0">
      <selection activeCell="A1" sqref="$A1:$XFD1048576"/>
    </sheetView>
  </sheetViews>
  <sheetFormatPr defaultColWidth="9" defaultRowHeight="15"/>
  <cols>
    <col min="1" max="1" width="7.95833333333333" style="1" customWidth="1"/>
    <col min="2" max="2" width="8.74166666666667" style="1" customWidth="1"/>
    <col min="3" max="3" width="15.5666666666667" style="1" customWidth="1"/>
    <col min="4" max="5" width="9.99166666666667" style="1" customWidth="1"/>
    <col min="6" max="6" width="9.81666666666667" style="1" customWidth="1"/>
    <col min="7" max="7" width="13.6333333333333" style="1" customWidth="1"/>
    <col min="8" max="8" width="10" style="1" customWidth="1"/>
    <col min="9" max="9" width="16.8166666666667" style="1" customWidth="1"/>
    <col min="10" max="10" width="12.675" style="1" customWidth="1"/>
    <col min="11" max="11" width="19.7666666666667" style="1" customWidth="1"/>
    <col min="12" max="12" width="12.85" style="1" customWidth="1"/>
    <col min="13" max="13" width="20.1166666666667" style="1" customWidth="1"/>
    <col min="14" max="15" width="12.85" style="1" customWidth="1"/>
    <col min="16" max="16384" width="9" style="1"/>
  </cols>
  <sheetData>
    <row r="1" ht="51" customHeight="1" spans="1:17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52" customHeight="1" spans="1:17">
      <c r="A2" s="12" t="s">
        <v>68</v>
      </c>
      <c r="B2" s="12" t="s">
        <v>69</v>
      </c>
      <c r="C2" s="12" t="s">
        <v>70</v>
      </c>
      <c r="D2" s="12" t="s">
        <v>71</v>
      </c>
      <c r="E2" s="12" t="s">
        <v>72</v>
      </c>
      <c r="F2" s="12" t="s">
        <v>71</v>
      </c>
      <c r="G2" s="13" t="s">
        <v>73</v>
      </c>
      <c r="H2" s="12" t="s">
        <v>71</v>
      </c>
      <c r="I2" s="13" t="s">
        <v>74</v>
      </c>
      <c r="J2" s="12" t="s">
        <v>71</v>
      </c>
      <c r="K2" s="13" t="s">
        <v>75</v>
      </c>
      <c r="L2" s="12" t="s">
        <v>71</v>
      </c>
      <c r="M2" s="12" t="s">
        <v>76</v>
      </c>
      <c r="N2" s="12" t="s">
        <v>77</v>
      </c>
      <c r="O2" s="12" t="s">
        <v>78</v>
      </c>
      <c r="P2" s="12" t="s">
        <v>79</v>
      </c>
      <c r="Q2" s="12" t="s">
        <v>80</v>
      </c>
    </row>
    <row r="3" ht="20" customHeight="1" spans="1:17">
      <c r="A3" s="6">
        <v>1</v>
      </c>
      <c r="B3" s="6" t="s">
        <v>16</v>
      </c>
      <c r="C3" s="16">
        <f>VLOOKUP(B3,'1000米跑'!$B$3:$C$54,2,FALSE)</f>
        <v>30510</v>
      </c>
      <c r="D3" s="6">
        <f>VLOOKUP(B3,'1000米跑'!$B$3:$D$54,3,FALSE)</f>
        <v>100</v>
      </c>
      <c r="E3" s="21">
        <f>VLOOKUP(B3,'100米跑'!$B$3:$C$54,2,FALSE)</f>
        <v>1323</v>
      </c>
      <c r="F3" s="6">
        <f>VLOOKUP(B3,'100米跑'!$B$3:$D$54,3,FALSE)</f>
        <v>65</v>
      </c>
      <c r="G3" s="6">
        <f>VLOOKUP(B3,单杠引体向上!$B$3:$C$54,2,FALSE)</f>
        <v>10</v>
      </c>
      <c r="H3" s="6">
        <f>VLOOKUP(B3,单杠引体向上!B3:D54,3,FALSE)</f>
        <v>76</v>
      </c>
      <c r="I3" s="16">
        <f>VLOOKUP(B3,负重登10楼!$B$3:$C$54,2,FALSE)</f>
        <v>11617</v>
      </c>
      <c r="J3" s="6">
        <f>VLOOKUP(B3,负重登10楼!$B$3:$D$54,3,FALSE)</f>
        <v>100</v>
      </c>
      <c r="K3" s="14" t="str">
        <f>VLOOKUP(B3,攀登二节拉梯!$B$3:$C$54,2,FALSE)</f>
        <v>7″62</v>
      </c>
      <c r="L3" s="6">
        <f>VLOOKUP(B3,攀登二节拉梯!$B$3:$D$54,3,FALSE)</f>
        <v>100</v>
      </c>
      <c r="M3" s="6">
        <f>(D3+F3+H3+J3+L3)*0.12</f>
        <v>52.92</v>
      </c>
      <c r="N3" s="6">
        <f>VLOOKUP(B3,加分项!$B$3:$D$54,3,FALSE)</f>
        <v>4.5</v>
      </c>
      <c r="O3" s="12">
        <f>M3+N3</f>
        <v>57.42</v>
      </c>
      <c r="P3" s="25">
        <f>RANK(O3,$O$3:$O$54,0)</f>
        <v>3</v>
      </c>
      <c r="Q3" s="8"/>
    </row>
    <row r="4" ht="20" customHeight="1" spans="1:17">
      <c r="A4" s="6">
        <v>2</v>
      </c>
      <c r="B4" s="6" t="s">
        <v>59</v>
      </c>
      <c r="C4" s="16">
        <f>VLOOKUP(B4,'1000米跑'!$B$3:$C$54,2,FALSE)</f>
        <v>45904</v>
      </c>
      <c r="D4" s="6">
        <f>VLOOKUP(B4,'1000米跑'!$B$3:$D$54,3,FALSE)</f>
        <v>0</v>
      </c>
      <c r="E4" s="21">
        <f>VLOOKUP(B4,'100米跑'!$B$3:$C$54,2,FALSE)</f>
        <v>1620</v>
      </c>
      <c r="F4" s="6">
        <f>VLOOKUP(B4,'100米跑'!$B$3:$D$54,3,FALSE)</f>
        <v>0</v>
      </c>
      <c r="G4" s="6">
        <f>VLOOKUP(B4,单杠引体向上!$B$3:$C$54,2,FALSE)</f>
        <v>0</v>
      </c>
      <c r="H4" s="6">
        <f>VLOOKUP(B4,单杠引体向上!B4:D55,3,FALSE)</f>
        <v>0</v>
      </c>
      <c r="I4" s="16">
        <f>VLOOKUP(B4,负重登10楼!$B$3:$C$54,2,FALSE)</f>
        <v>20778</v>
      </c>
      <c r="J4" s="6">
        <f>VLOOKUP(B4,负重登10楼!$B$3:$D$54,3,FALSE)</f>
        <v>50</v>
      </c>
      <c r="K4" s="14" t="str">
        <f>VLOOKUP(B4,攀登二节拉梯!$B$3:$C$54,2,FALSE)</f>
        <v>9″69</v>
      </c>
      <c r="L4" s="6">
        <f>VLOOKUP(B4,攀登二节拉梯!$B$3:$D$54,3,FALSE)</f>
        <v>100</v>
      </c>
      <c r="M4" s="6">
        <f t="shared" ref="M4:M35" si="0">(D4+F4+H4+J4+L4)*0.12</f>
        <v>18</v>
      </c>
      <c r="N4" s="6">
        <f>VLOOKUP(B4,加分项!$B$3:$D$54,3,FALSE)</f>
        <v>1.5</v>
      </c>
      <c r="O4" s="12">
        <f t="shared" ref="O4:O35" si="1">(D4+F4+H4+J4+L4)*0.12+N4</f>
        <v>19.5</v>
      </c>
      <c r="P4" s="25">
        <f t="shared" ref="P4:P35" si="2">RANK(O4,$O$3:$O$54,0)</f>
        <v>46</v>
      </c>
      <c r="Q4" s="8"/>
    </row>
    <row r="5" ht="20" customHeight="1" spans="1:17">
      <c r="A5" s="6">
        <v>3</v>
      </c>
      <c r="B5" s="6" t="s">
        <v>13</v>
      </c>
      <c r="C5" s="16">
        <f>VLOOKUP(B5,'1000米跑'!$B$3:$C$54,2,FALSE)</f>
        <v>34044</v>
      </c>
      <c r="D5" s="6">
        <f>VLOOKUP(B5,'1000米跑'!$B$3:$D$54,3,FALSE)</f>
        <v>70</v>
      </c>
      <c r="E5" s="21">
        <f>VLOOKUP(B5,'100米跑'!$B$3:$C$54,2,FALSE)</f>
        <v>1244</v>
      </c>
      <c r="F5" s="6">
        <f>VLOOKUP(B5,'100米跑'!$B$3:$D$54,3,FALSE)</f>
        <v>82</v>
      </c>
      <c r="G5" s="6">
        <f>VLOOKUP(B5,单杠引体向上!$B$3:$C$54,2,FALSE)</f>
        <v>7</v>
      </c>
      <c r="H5" s="6">
        <f>VLOOKUP(B5,单杠引体向上!B5:D56,3,FALSE)</f>
        <v>64</v>
      </c>
      <c r="I5" s="16">
        <f>VLOOKUP(B5,负重登10楼!$B$3:$C$54,2,FALSE)</f>
        <v>11317</v>
      </c>
      <c r="J5" s="6">
        <f>VLOOKUP(B5,负重登10楼!$B$3:$D$54,3,FALSE)</f>
        <v>100</v>
      </c>
      <c r="K5" s="14" t="str">
        <f>VLOOKUP(B5,攀登二节拉梯!$B$3:$C$54,2,FALSE)</f>
        <v>10″35</v>
      </c>
      <c r="L5" s="6">
        <f>VLOOKUP(B5,攀登二节拉梯!$B$3:$D$54,3,FALSE)</f>
        <v>98</v>
      </c>
      <c r="M5" s="6">
        <f t="shared" si="0"/>
        <v>49.68</v>
      </c>
      <c r="N5" s="6">
        <f>VLOOKUP(B5,加分项!$B$3:$D$54,3,FALSE)</f>
        <v>13.5</v>
      </c>
      <c r="O5" s="12">
        <f t="shared" si="1"/>
        <v>63.18</v>
      </c>
      <c r="P5" s="25">
        <f t="shared" si="2"/>
        <v>1</v>
      </c>
      <c r="Q5" s="8"/>
    </row>
    <row r="6" ht="20" customHeight="1" spans="1:17">
      <c r="A6" s="6">
        <v>4</v>
      </c>
      <c r="B6" s="6" t="s">
        <v>29</v>
      </c>
      <c r="C6" s="16">
        <f>VLOOKUP(B6,'1000米跑'!$B$3:$C$54,2,FALSE)</f>
        <v>40621</v>
      </c>
      <c r="D6" s="6">
        <f>VLOOKUP(B6,'1000米跑'!$B$3:$D$54,3,FALSE)</f>
        <v>44</v>
      </c>
      <c r="E6" s="21">
        <f>VLOOKUP(B6,'100米跑'!$B$3:$C$54,2,FALSE)</f>
        <v>1311</v>
      </c>
      <c r="F6" s="6">
        <f>VLOOKUP(B6,'100米跑'!$B$3:$D$54,3,FALSE)</f>
        <v>67</v>
      </c>
      <c r="G6" s="6">
        <f>VLOOKUP(B6,单杠引体向上!$B$3:$C$54,2,FALSE)</f>
        <v>15</v>
      </c>
      <c r="H6" s="6">
        <f>VLOOKUP(B6,单杠引体向上!B7:D58,3,FALSE)</f>
        <v>88</v>
      </c>
      <c r="I6" s="16">
        <f>VLOOKUP(B6,负重登10楼!$B$3:$C$54,2,FALSE)</f>
        <v>14072</v>
      </c>
      <c r="J6" s="6">
        <f>VLOOKUP(B6,负重登10楼!$B$3:$D$54,3,FALSE)</f>
        <v>70</v>
      </c>
      <c r="K6" s="14" t="str">
        <f>VLOOKUP(B6,攀登二节拉梯!$B$3:$C$54,2,FALSE)</f>
        <v>6″28</v>
      </c>
      <c r="L6" s="6">
        <f>VLOOKUP(B6,攀登二节拉梯!$B$3:$D$54,3,FALSE)</f>
        <v>100</v>
      </c>
      <c r="M6" s="6">
        <f t="shared" si="0"/>
        <v>44.28</v>
      </c>
      <c r="N6" s="6">
        <f>VLOOKUP(B6,加分项!$B$3:$D$54,3,FALSE)</f>
        <v>1.5</v>
      </c>
      <c r="O6" s="12">
        <f t="shared" si="1"/>
        <v>45.78</v>
      </c>
      <c r="P6" s="25">
        <f t="shared" si="2"/>
        <v>16</v>
      </c>
      <c r="Q6" s="8"/>
    </row>
    <row r="7" ht="20" customHeight="1" spans="1:17">
      <c r="A7" s="6">
        <v>5</v>
      </c>
      <c r="B7" s="6" t="s">
        <v>27</v>
      </c>
      <c r="C7" s="16">
        <f>VLOOKUP(B7,'1000米跑'!$B$3:$C$54,2,FALSE)</f>
        <v>35451</v>
      </c>
      <c r="D7" s="6">
        <f>VLOOKUP(B7,'1000米跑'!$B$3:$D$54,3,FALSE)</f>
        <v>56</v>
      </c>
      <c r="E7" s="21">
        <f>VLOOKUP(B7,'100米跑'!$B$3:$C$54,2,FALSE)</f>
        <v>1322</v>
      </c>
      <c r="F7" s="6">
        <f>VLOOKUP(B7,'100米跑'!$B$3:$D$54,3,FALSE)</f>
        <v>65</v>
      </c>
      <c r="G7" s="6">
        <f>VLOOKUP(B7,单杠引体向上!$B$3:$C$54,2,FALSE)</f>
        <v>13</v>
      </c>
      <c r="H7" s="6">
        <f>VLOOKUP(B7,单杠引体向上!B8:D59,3,FALSE)</f>
        <v>84</v>
      </c>
      <c r="I7" s="16">
        <f>VLOOKUP(B7,负重登10楼!$B$3:$C$54,2,FALSE)</f>
        <v>14686</v>
      </c>
      <c r="J7" s="6">
        <f>VLOOKUP(B7,负重登10楼!$B$3:$D$54,3,FALSE)</f>
        <v>70</v>
      </c>
      <c r="K7" s="14" t="str">
        <f>VLOOKUP(B7,攀登二节拉梯!$B$3:$C$54,2,FALSE)</f>
        <v>7″38</v>
      </c>
      <c r="L7" s="6">
        <f>VLOOKUP(B7,攀登二节拉梯!$B$3:$D$54,3,FALSE)</f>
        <v>100</v>
      </c>
      <c r="M7" s="6">
        <f t="shared" si="0"/>
        <v>45</v>
      </c>
      <c r="N7" s="6">
        <f>VLOOKUP(B7,加分项!$B$3:$D$54,3,FALSE)</f>
        <v>1</v>
      </c>
      <c r="O7" s="12">
        <f t="shared" si="1"/>
        <v>46</v>
      </c>
      <c r="P7" s="25">
        <f t="shared" si="2"/>
        <v>14</v>
      </c>
      <c r="Q7" s="8"/>
    </row>
    <row r="8" ht="20" customHeight="1" spans="1:17">
      <c r="A8" s="6">
        <v>6</v>
      </c>
      <c r="B8" s="15" t="s">
        <v>28</v>
      </c>
      <c r="C8" s="16">
        <f>VLOOKUP(B8,'1000米跑'!$B$3:$C$54,2,FALSE)</f>
        <v>34192</v>
      </c>
      <c r="D8" s="6">
        <f>VLOOKUP(B8,'1000米跑'!$B$3:$D$54,3,FALSE)</f>
        <v>69</v>
      </c>
      <c r="E8" s="21">
        <f>VLOOKUP(B8,'100米跑'!$B$3:$C$54,2,FALSE)</f>
        <v>1393</v>
      </c>
      <c r="F8" s="6">
        <f>VLOOKUP(B8,'100米跑'!$B$3:$D$54,3,FALSE)</f>
        <v>51</v>
      </c>
      <c r="G8" s="6">
        <f>VLOOKUP(B8,单杠引体向上!$B$3:$C$54,2,FALSE)</f>
        <v>9</v>
      </c>
      <c r="H8" s="6">
        <f>VLOOKUP(B8,单杠引体向上!B9:D60,3,FALSE)</f>
        <v>72</v>
      </c>
      <c r="I8" s="16">
        <f>VLOOKUP(B8,负重登10楼!$B$3:$C$54,2,FALSE)</f>
        <v>14856</v>
      </c>
      <c r="J8" s="6">
        <f>VLOOKUP(B8,负重登10楼!$B$3:$D$54,3,FALSE)</f>
        <v>70</v>
      </c>
      <c r="K8" s="14" t="str">
        <f>VLOOKUP(B8,攀登二节拉梯!$B$3:$C$54,2,FALSE)</f>
        <v>8″77</v>
      </c>
      <c r="L8" s="6">
        <f>VLOOKUP(B8,攀登二节拉梯!$B$3:$D$54,3,FALSE)</f>
        <v>100</v>
      </c>
      <c r="M8" s="6">
        <f t="shared" si="0"/>
        <v>43.44</v>
      </c>
      <c r="N8" s="6">
        <f>VLOOKUP(B8,加分项!$B$3:$D$54,3,FALSE)</f>
        <v>2.5</v>
      </c>
      <c r="O8" s="12">
        <f t="shared" si="1"/>
        <v>45.94</v>
      </c>
      <c r="P8" s="25">
        <f t="shared" si="2"/>
        <v>15</v>
      </c>
      <c r="Q8" s="8"/>
    </row>
    <row r="9" ht="20" customHeight="1" spans="1:17">
      <c r="A9" s="6">
        <v>7</v>
      </c>
      <c r="B9" s="6" t="s">
        <v>15</v>
      </c>
      <c r="C9" s="16">
        <f>VLOOKUP(B9,'1000米跑'!$B$3:$C$54,2,FALSE)</f>
        <v>31859</v>
      </c>
      <c r="D9" s="6">
        <f>VLOOKUP(B9,'1000米跑'!$B$3:$D$54,3,FALSE)</f>
        <v>91</v>
      </c>
      <c r="E9" s="21">
        <f>VLOOKUP(B9,'100米跑'!$B$3:$C$54,2,FALSE)</f>
        <v>1318</v>
      </c>
      <c r="F9" s="6">
        <f>VLOOKUP(B9,'100米跑'!$B$3:$D$54,3,FALSE)</f>
        <v>66</v>
      </c>
      <c r="G9" s="6">
        <f>VLOOKUP(B9,单杠引体向上!$B$3:$C$54,2,FALSE)</f>
        <v>17</v>
      </c>
      <c r="H9" s="6">
        <f>VLOOKUP(B9,单杠引体向上!B10:D61,3,FALSE)</f>
        <v>92</v>
      </c>
      <c r="I9" s="16">
        <f>VLOOKUP(B9,负重登10楼!$B$3:$C$54,2,FALSE)</f>
        <v>11526</v>
      </c>
      <c r="J9" s="6">
        <f>VLOOKUP(B9,负重登10楼!$B$3:$D$54,3,FALSE)</f>
        <v>100</v>
      </c>
      <c r="K9" s="14" t="str">
        <f>VLOOKUP(B9,攀登二节拉梯!$B$3:$C$54,2,FALSE)</f>
        <v>7″59</v>
      </c>
      <c r="L9" s="6">
        <f>VLOOKUP(B9,攀登二节拉梯!$B$3:$D$54,3,FALSE)</f>
        <v>100</v>
      </c>
      <c r="M9" s="6">
        <f t="shared" si="0"/>
        <v>53.88</v>
      </c>
      <c r="N9" s="6">
        <f>VLOOKUP(B9,加分项!$B$3:$D$54,3,FALSE)</f>
        <v>3.8</v>
      </c>
      <c r="O9" s="12">
        <f t="shared" si="1"/>
        <v>57.68</v>
      </c>
      <c r="P9" s="25">
        <f t="shared" si="2"/>
        <v>2</v>
      </c>
      <c r="Q9" s="8"/>
    </row>
    <row r="10" ht="20" customHeight="1" spans="1:17">
      <c r="A10" s="6">
        <v>8</v>
      </c>
      <c r="B10" s="6" t="s">
        <v>35</v>
      </c>
      <c r="C10" s="16">
        <f>VLOOKUP(B10,'1000米跑'!$B$3:$C$54,2,FALSE)</f>
        <v>35740</v>
      </c>
      <c r="D10" s="6">
        <f>VLOOKUP(B10,'1000米跑'!$B$3:$D$54,3,FALSE)</f>
        <v>53</v>
      </c>
      <c r="E10" s="21">
        <f>VLOOKUP(B10,'100米跑'!$B$3:$C$54,2,FALSE)</f>
        <v>1418</v>
      </c>
      <c r="F10" s="6">
        <f>VLOOKUP(B10,'100米跑'!$B$3:$D$54,3,FALSE)</f>
        <v>46</v>
      </c>
      <c r="G10" s="6">
        <f>VLOOKUP(B10,单杠引体向上!$B$3:$C$54,2,FALSE)</f>
        <v>7</v>
      </c>
      <c r="H10" s="6">
        <f>VLOOKUP(B10,单杠引体向上!B11:D62,3,FALSE)</f>
        <v>64</v>
      </c>
      <c r="I10" s="16">
        <f>VLOOKUP(B10,负重登10楼!$B$3:$C$54,2,FALSE)</f>
        <v>13411</v>
      </c>
      <c r="J10" s="6">
        <f>VLOOKUP(B10,负重登10楼!$B$3:$D$54,3,FALSE)</f>
        <v>80</v>
      </c>
      <c r="K10" s="14" t="str">
        <f>VLOOKUP(B10,攀登二节拉梯!$B$3:$C$54,2,FALSE)</f>
        <v>9″59</v>
      </c>
      <c r="L10" s="6">
        <f>VLOOKUP(B10,攀登二节拉梯!$B$3:$D$54,3,FALSE)</f>
        <v>100</v>
      </c>
      <c r="M10" s="6">
        <f t="shared" si="0"/>
        <v>41.16</v>
      </c>
      <c r="N10" s="6">
        <f>VLOOKUP(B10,加分项!$B$3:$D$54,3,FALSE)</f>
        <v>2</v>
      </c>
      <c r="O10" s="12">
        <f t="shared" si="1"/>
        <v>43.16</v>
      </c>
      <c r="P10" s="25">
        <f t="shared" si="2"/>
        <v>22</v>
      </c>
      <c r="Q10" s="8"/>
    </row>
    <row r="11" ht="20" customHeight="1" spans="1:17">
      <c r="A11" s="6">
        <v>9</v>
      </c>
      <c r="B11" s="15" t="s">
        <v>49</v>
      </c>
      <c r="C11" s="16">
        <f>VLOOKUP(B11,'1000米跑'!$B$3:$C$54,2,FALSE)</f>
        <v>44594</v>
      </c>
      <c r="D11" s="6">
        <f>VLOOKUP(B11,'1000米跑'!$B$3:$D$54,3,FALSE)</f>
        <v>0</v>
      </c>
      <c r="E11" s="21">
        <f>VLOOKUP(B11,'100米跑'!$B$3:$C$54,2,FALSE)</f>
        <v>1510</v>
      </c>
      <c r="F11" s="6">
        <f>VLOOKUP(B11,'100米跑'!$B$3:$D$54,3,FALSE)</f>
        <v>28</v>
      </c>
      <c r="G11" s="6">
        <f>VLOOKUP(B11,单杠引体向上!$B$3:$C$54,2,FALSE)</f>
        <v>6</v>
      </c>
      <c r="H11" s="6">
        <f>VLOOKUP(B11,单杠引体向上!B12:D63,3,FALSE)</f>
        <v>60</v>
      </c>
      <c r="I11" s="16">
        <f>VLOOKUP(B11,负重登10楼!$B$3:$C$54,2,FALSE)</f>
        <v>14725</v>
      </c>
      <c r="J11" s="6">
        <f>VLOOKUP(B11,负重登10楼!$B$3:$D$54,3,FALSE)</f>
        <v>70</v>
      </c>
      <c r="K11" s="14" t="str">
        <f>VLOOKUP(B11,攀登二节拉梯!$B$3:$C$54,2,FALSE)</f>
        <v>8″69</v>
      </c>
      <c r="L11" s="6">
        <f>VLOOKUP(B11,攀登二节拉梯!$B$3:$D$54,3,FALSE)</f>
        <v>100</v>
      </c>
      <c r="M11" s="6">
        <f t="shared" si="0"/>
        <v>30.96</v>
      </c>
      <c r="N11" s="6">
        <f>VLOOKUP(B11,加分项!$B$3:$D$54,3,FALSE)</f>
        <v>1.5</v>
      </c>
      <c r="O11" s="12">
        <f t="shared" si="1"/>
        <v>32.46</v>
      </c>
      <c r="P11" s="25">
        <f t="shared" si="2"/>
        <v>36</v>
      </c>
      <c r="Q11" s="8"/>
    </row>
    <row r="12" ht="20" customHeight="1" spans="1:17">
      <c r="A12" s="6">
        <v>10</v>
      </c>
      <c r="B12" s="6" t="s">
        <v>51</v>
      </c>
      <c r="C12" s="16">
        <f>VLOOKUP(B12,'1000米跑'!$B$3:$C$54,2,FALSE)</f>
        <v>41039</v>
      </c>
      <c r="D12" s="6">
        <f>VLOOKUP(B12,'1000米跑'!$B$3:$D$54,3,FALSE)</f>
        <v>40</v>
      </c>
      <c r="E12" s="21">
        <f>VLOOKUP(B12,'100米跑'!$B$3:$C$54,2,FALSE)</f>
        <v>1544</v>
      </c>
      <c r="F12" s="6">
        <f>VLOOKUP(B12,'100米跑'!$B$3:$D$54,3,FALSE)</f>
        <v>21</v>
      </c>
      <c r="G12" s="6">
        <f>VLOOKUP(B12,单杠引体向上!$B$3:$C$54,2,FALSE)</f>
        <v>3</v>
      </c>
      <c r="H12" s="6">
        <f>VLOOKUP(B12,单杠引体向上!B13:D64,3,FALSE)</f>
        <v>30</v>
      </c>
      <c r="I12" s="16">
        <f>VLOOKUP(B12,负重登10楼!$B$3:$C$54,2,FALSE)</f>
        <v>20666</v>
      </c>
      <c r="J12" s="6">
        <f>VLOOKUP(B12,负重登10楼!$B$3:$D$54,3,FALSE)</f>
        <v>50</v>
      </c>
      <c r="K12" s="14" t="str">
        <f>VLOOKUP(B12,攀登二节拉梯!$B$3:$C$54,2,FALSE)</f>
        <v>7″37</v>
      </c>
      <c r="L12" s="6">
        <f>VLOOKUP(B12,攀登二节拉梯!$B$3:$D$54,3,FALSE)</f>
        <v>100</v>
      </c>
      <c r="M12" s="6">
        <f t="shared" si="0"/>
        <v>28.92</v>
      </c>
      <c r="N12" s="6">
        <f>VLOOKUP(B12,加分项!$B$3:$D$54,3,FALSE)</f>
        <v>2</v>
      </c>
      <c r="O12" s="12">
        <f t="shared" si="1"/>
        <v>30.92</v>
      </c>
      <c r="P12" s="25">
        <f t="shared" si="2"/>
        <v>39</v>
      </c>
      <c r="Q12" s="8"/>
    </row>
    <row r="13" ht="20" customHeight="1" spans="1:17">
      <c r="A13" s="6">
        <v>11</v>
      </c>
      <c r="B13" s="6" t="s">
        <v>19</v>
      </c>
      <c r="C13" s="16">
        <f>VLOOKUP(B13,'1000米跑'!$B$3:$C$54,2,FALSE)</f>
        <v>32568</v>
      </c>
      <c r="D13" s="6">
        <f>VLOOKUP(B13,'1000米跑'!$B$3:$D$54,3,FALSE)</f>
        <v>85</v>
      </c>
      <c r="E13" s="21">
        <f>VLOOKUP(B13,'100米跑'!$B$3:$C$54,2,FALSE)</f>
        <v>1428</v>
      </c>
      <c r="F13" s="6">
        <f>VLOOKUP(B13,'100米跑'!$B$3:$D$54,3,FALSE)</f>
        <v>44</v>
      </c>
      <c r="G13" s="6">
        <f>VLOOKUP(B13,单杠引体向上!$B$3:$C$54,2,FALSE)</f>
        <v>42</v>
      </c>
      <c r="H13" s="6">
        <f>VLOOKUP(B13,单杠引体向上!B14:D65,3,FALSE)</f>
        <v>100</v>
      </c>
      <c r="I13" s="16">
        <f>VLOOKUP(B13,负重登10楼!$B$3:$C$54,2,FALSE)</f>
        <v>13381</v>
      </c>
      <c r="J13" s="6">
        <f>VLOOKUP(B13,负重登10楼!$B$3:$D$54,3,FALSE)</f>
        <v>80</v>
      </c>
      <c r="K13" s="14" t="str">
        <f>VLOOKUP(B13,攀登二节拉梯!$B$3:$C$54,2,FALSE)</f>
        <v>5″78</v>
      </c>
      <c r="L13" s="6">
        <f>VLOOKUP(B13,攀登二节拉梯!$B$3:$D$54,3,FALSE)</f>
        <v>100</v>
      </c>
      <c r="M13" s="6">
        <f t="shared" si="0"/>
        <v>49.08</v>
      </c>
      <c r="N13" s="6">
        <f>VLOOKUP(B13,加分项!$B$3:$D$54,3,FALSE)</f>
        <v>5.7</v>
      </c>
      <c r="O13" s="12">
        <f t="shared" si="1"/>
        <v>54.78</v>
      </c>
      <c r="P13" s="25">
        <f t="shared" si="2"/>
        <v>6</v>
      </c>
      <c r="Q13" s="8"/>
    </row>
    <row r="14" ht="20" customHeight="1" spans="1:17">
      <c r="A14" s="6">
        <v>12</v>
      </c>
      <c r="B14" s="6" t="s">
        <v>26</v>
      </c>
      <c r="C14" s="16">
        <f>VLOOKUP(B14,'1000米跑'!$B$3:$C$54,2,FALSE)</f>
        <v>35876</v>
      </c>
      <c r="D14" s="6">
        <f>VLOOKUP(B14,'1000米跑'!$B$3:$D$54,3,FALSE)</f>
        <v>52</v>
      </c>
      <c r="E14" s="21">
        <f>VLOOKUP(B14,'100米跑'!$B$3:$C$54,2,FALSE)</f>
        <v>1417</v>
      </c>
      <c r="F14" s="6">
        <f>VLOOKUP(B14,'100米跑'!$B$3:$D$54,3,FALSE)</f>
        <v>46</v>
      </c>
      <c r="G14" s="6">
        <f>VLOOKUP(B14,单杠引体向上!$B$3:$C$54,2,FALSE)</f>
        <v>18</v>
      </c>
      <c r="H14" s="6">
        <f>VLOOKUP(B14,单杠引体向上!B15:D66,3,FALSE)</f>
        <v>94</v>
      </c>
      <c r="I14" s="16">
        <f>VLOOKUP(B14,负重登10楼!$B$3:$C$54,2,FALSE)</f>
        <v>13576</v>
      </c>
      <c r="J14" s="6">
        <f>VLOOKUP(B14,负重登10楼!$B$3:$D$54,3,FALSE)</f>
        <v>80</v>
      </c>
      <c r="K14" s="14" t="str">
        <f>VLOOKUP(B14,攀登二节拉梯!$B$3:$C$54,2,FALSE)</f>
        <v>6″66</v>
      </c>
      <c r="L14" s="6">
        <f>VLOOKUP(B14,攀登二节拉梯!$B$3:$D$54,3,FALSE)</f>
        <v>100</v>
      </c>
      <c r="M14" s="6">
        <f t="shared" si="0"/>
        <v>44.64</v>
      </c>
      <c r="N14" s="6">
        <f>VLOOKUP(B14,加分项!$B$3:$D$54,3,FALSE)</f>
        <v>1.7</v>
      </c>
      <c r="O14" s="12">
        <f t="shared" si="1"/>
        <v>46.34</v>
      </c>
      <c r="P14" s="25">
        <f t="shared" si="2"/>
        <v>13</v>
      </c>
      <c r="Q14" s="8"/>
    </row>
    <row r="15" ht="20" customHeight="1" spans="1:17">
      <c r="A15" s="6">
        <v>13</v>
      </c>
      <c r="B15" s="15" t="s">
        <v>37</v>
      </c>
      <c r="C15" s="16">
        <f>VLOOKUP(B15,'1000米跑'!$B$3:$C$54,2,FALSE)</f>
        <v>40498</v>
      </c>
      <c r="D15" s="6">
        <f>VLOOKUP(B15,'1000米跑'!$B$3:$D$54,3,FALSE)</f>
        <v>46</v>
      </c>
      <c r="E15" s="21">
        <f>VLOOKUP(B15,'100米跑'!$B$3:$C$54,2,FALSE)</f>
        <v>1447</v>
      </c>
      <c r="F15" s="6">
        <f>VLOOKUP(B15,'100米跑'!$B$3:$D$54,3,FALSE)</f>
        <v>40</v>
      </c>
      <c r="G15" s="6">
        <f>VLOOKUP(B15,单杠引体向上!$B$3:$C$54,2,FALSE)</f>
        <v>21</v>
      </c>
      <c r="H15" s="6">
        <f>VLOOKUP(B15,单杠引体向上!B16:D67,3,FALSE)</f>
        <v>100</v>
      </c>
      <c r="I15" s="16">
        <f>VLOOKUP(B15,负重登10楼!$B$3:$C$54,2,FALSE)</f>
        <v>15263</v>
      </c>
      <c r="J15" s="6">
        <f>VLOOKUP(B15,负重登10楼!$B$3:$D$54,3,FALSE)</f>
        <v>60</v>
      </c>
      <c r="K15" s="14" t="str">
        <f>VLOOKUP(B15,攀登二节拉梯!$B$3:$C$54,2,FALSE)</f>
        <v>11″78</v>
      </c>
      <c r="L15" s="6">
        <f>VLOOKUP(B15,攀登二节拉梯!$B$3:$D$54,3,FALSE)</f>
        <v>93</v>
      </c>
      <c r="M15" s="6">
        <f t="shared" si="0"/>
        <v>40.68</v>
      </c>
      <c r="N15" s="6">
        <f>VLOOKUP(B15,加分项!$B$3:$D$54,3,FALSE)</f>
        <v>2.2</v>
      </c>
      <c r="O15" s="12">
        <f t="shared" si="1"/>
        <v>42.88</v>
      </c>
      <c r="P15" s="25">
        <f t="shared" si="2"/>
        <v>24</v>
      </c>
      <c r="Q15" s="8"/>
    </row>
    <row r="16" ht="20" customHeight="1" spans="1:17">
      <c r="A16" s="6">
        <v>14</v>
      </c>
      <c r="B16" s="6" t="s">
        <v>38</v>
      </c>
      <c r="C16" s="16">
        <f>VLOOKUP(B16,'1000米跑'!$B$3:$C$54,2,FALSE)</f>
        <v>40753</v>
      </c>
      <c r="D16" s="6">
        <f>VLOOKUP(B16,'1000米跑'!$B$3:$D$54,3,FALSE)</f>
        <v>47</v>
      </c>
      <c r="E16" s="21">
        <f>VLOOKUP(B16,'100米跑'!$B$3:$C$54,2,FALSE)</f>
        <v>1364</v>
      </c>
      <c r="F16" s="6">
        <f>VLOOKUP(B16,'100米跑'!$B$3:$D$54,3,FALSE)</f>
        <v>57</v>
      </c>
      <c r="G16" s="6">
        <f>VLOOKUP(B16,单杠引体向上!$B$3:$C$54,2,FALSE)</f>
        <v>7</v>
      </c>
      <c r="H16" s="6">
        <f>VLOOKUP(B16,单杠引体向上!B17:D68,3,FALSE)</f>
        <v>64</v>
      </c>
      <c r="I16" s="16">
        <f>VLOOKUP(B16,负重登10楼!$B$3:$C$54,2,FALSE)</f>
        <v>13244</v>
      </c>
      <c r="J16" s="6">
        <f>VLOOKUP(B16,负重登10楼!$B$3:$D$54,3,FALSE)</f>
        <v>80</v>
      </c>
      <c r="K16" s="14" t="str">
        <f>VLOOKUP(B16,攀登二节拉梯!$B$3:$C$54,2,FALSE)</f>
        <v>7″66</v>
      </c>
      <c r="L16" s="6">
        <f>VLOOKUP(B16,攀登二节拉梯!$B$3:$D$54,3,FALSE)</f>
        <v>100</v>
      </c>
      <c r="M16" s="6">
        <f t="shared" si="0"/>
        <v>41.76</v>
      </c>
      <c r="N16" s="6">
        <f>VLOOKUP(B16,加分项!$B$3:$D$54,3,FALSE)</f>
        <v>1</v>
      </c>
      <c r="O16" s="12">
        <f t="shared" si="1"/>
        <v>42.76</v>
      </c>
      <c r="P16" s="25">
        <f t="shared" si="2"/>
        <v>25</v>
      </c>
      <c r="Q16" s="8"/>
    </row>
    <row r="17" ht="20" customHeight="1" spans="1:17">
      <c r="A17" s="6">
        <v>15</v>
      </c>
      <c r="B17" s="6" t="s">
        <v>17</v>
      </c>
      <c r="C17" s="16">
        <f>VLOOKUP(B17,'1000米跑'!$B$3:$C$54,2,FALSE)</f>
        <v>30474</v>
      </c>
      <c r="D17" s="6">
        <f>VLOOKUP(B17,'1000米跑'!$B$3:$D$54,3,FALSE)</f>
        <v>100</v>
      </c>
      <c r="E17" s="21">
        <f>VLOOKUP(B17,'100米跑'!$B$3:$C$54,2,FALSE)</f>
        <v>1274</v>
      </c>
      <c r="F17" s="6">
        <f>VLOOKUP(B17,'100米跑'!$B$3:$D$54,3,FALSE)</f>
        <v>75</v>
      </c>
      <c r="G17" s="6">
        <f>VLOOKUP(B17,单杠引体向上!$B$3:$C$54,2,FALSE)</f>
        <v>13</v>
      </c>
      <c r="H17" s="6">
        <f>VLOOKUP(B17,单杠引体向上!B18:D69,3,FALSE)</f>
        <v>84</v>
      </c>
      <c r="I17" s="16">
        <f>VLOOKUP(B17,负重登10楼!$B$3:$C$54,2,FALSE)</f>
        <v>11163</v>
      </c>
      <c r="J17" s="6">
        <f>VLOOKUP(B17,负重登10楼!$B$3:$D$54,3,FALSE)</f>
        <v>100</v>
      </c>
      <c r="K17" s="14" t="str">
        <f>VLOOKUP(B17,攀登二节拉梯!$B$3:$C$54,2,FALSE)</f>
        <v>6″81</v>
      </c>
      <c r="L17" s="6">
        <f>VLOOKUP(B17,攀登二节拉梯!$B$3:$D$54,3,FALSE)</f>
        <v>100</v>
      </c>
      <c r="M17" s="6">
        <f t="shared" si="0"/>
        <v>55.08</v>
      </c>
      <c r="N17" s="6">
        <f>VLOOKUP(B17,加分项!$B$3:$D$54,3,FALSE)</f>
        <v>1</v>
      </c>
      <c r="O17" s="12">
        <f t="shared" si="1"/>
        <v>56.08</v>
      </c>
      <c r="P17" s="25">
        <f t="shared" si="2"/>
        <v>4</v>
      </c>
      <c r="Q17" s="8"/>
    </row>
    <row r="18" ht="20" customHeight="1" spans="1:17">
      <c r="A18" s="6">
        <v>16</v>
      </c>
      <c r="B18" s="6" t="s">
        <v>47</v>
      </c>
      <c r="C18" s="16">
        <f>VLOOKUP(B18,'1000米跑'!$B$3:$C$54,2,FALSE)</f>
        <v>42729</v>
      </c>
      <c r="D18" s="6">
        <f>VLOOKUP(B18,'1000米跑'!$B$3:$D$54,3,FALSE)</f>
        <v>23</v>
      </c>
      <c r="E18" s="21">
        <f>VLOOKUP(B18,'100米跑'!$B$3:$C$54,2,FALSE)</f>
        <v>1579</v>
      </c>
      <c r="F18" s="6">
        <f>VLOOKUP(B18,'100米跑'!$B$3:$D$54,3,FALSE)</f>
        <v>12</v>
      </c>
      <c r="G18" s="6">
        <f>VLOOKUP(B18,单杠引体向上!$B$3:$C$54,2,FALSE)</f>
        <v>15</v>
      </c>
      <c r="H18" s="6">
        <f>VLOOKUP(B18,单杠引体向上!B19:D70,3,FALSE)</f>
        <v>88</v>
      </c>
      <c r="I18" s="16">
        <f>VLOOKUP(B18,负重登10楼!$B$3:$C$54,2,FALSE)</f>
        <v>21674</v>
      </c>
      <c r="J18" s="6">
        <f>VLOOKUP(B18,负重登10楼!$B$3:$D$54,3,FALSE)</f>
        <v>40</v>
      </c>
      <c r="K18" s="14" t="str">
        <f>VLOOKUP(B18,攀登二节拉梯!$B$3:$C$54,2,FALSE)</f>
        <v>8″25</v>
      </c>
      <c r="L18" s="6">
        <f>VLOOKUP(B18,攀登二节拉梯!$B$3:$D$54,3,FALSE)</f>
        <v>100</v>
      </c>
      <c r="M18" s="6">
        <f t="shared" si="0"/>
        <v>31.56</v>
      </c>
      <c r="N18" s="6">
        <f>VLOOKUP(B18,加分项!$B$3:$D$54,3,FALSE)</f>
        <v>2</v>
      </c>
      <c r="O18" s="12">
        <f t="shared" si="1"/>
        <v>33.56</v>
      </c>
      <c r="P18" s="25">
        <f t="shared" si="2"/>
        <v>34</v>
      </c>
      <c r="Q18" s="8"/>
    </row>
    <row r="19" ht="20" customHeight="1" spans="1:17">
      <c r="A19" s="6">
        <v>17</v>
      </c>
      <c r="B19" s="6" t="s">
        <v>21</v>
      </c>
      <c r="C19" s="16">
        <f>VLOOKUP(B19,'1000米跑'!$B$3:$C$54,2,FALSE)</f>
        <v>33174</v>
      </c>
      <c r="D19" s="6">
        <f>VLOOKUP(B19,'1000米跑'!$B$3:$D$54,3,FALSE)</f>
        <v>79</v>
      </c>
      <c r="E19" s="21">
        <f>VLOOKUP(B19,'100米跑'!$B$3:$C$54,2,FALSE)</f>
        <v>1408</v>
      </c>
      <c r="F19" s="6">
        <f>VLOOKUP(B19,'100米跑'!$B$3:$D$54,3,FALSE)</f>
        <v>48</v>
      </c>
      <c r="G19" s="6">
        <f>VLOOKUP(B19,单杠引体向上!$B$3:$C$54,2,FALSE)</f>
        <v>35</v>
      </c>
      <c r="H19" s="6">
        <f>VLOOKUP(B19,单杠引体向上!B20:D71,3,FALSE)</f>
        <v>100</v>
      </c>
      <c r="I19" s="16">
        <f>VLOOKUP(B19,负重登10楼!$B$3:$C$54,2,FALSE)</f>
        <v>13670</v>
      </c>
      <c r="J19" s="6">
        <f>VLOOKUP(B19,负重登10楼!$B$3:$D$54,3,FALSE)</f>
        <v>80</v>
      </c>
      <c r="K19" s="14" t="str">
        <f>VLOOKUP(B19,攀登二节拉梯!$B$3:$C$54,2,FALSE)</f>
        <v>5″44</v>
      </c>
      <c r="L19" s="6">
        <f>VLOOKUP(B19,攀登二节拉梯!$B$3:$D$54,3,FALSE)</f>
        <v>100</v>
      </c>
      <c r="M19" s="6">
        <f t="shared" si="0"/>
        <v>48.84</v>
      </c>
      <c r="N19" s="6">
        <f>VLOOKUP(B19,加分项!$B$3:$D$54,3,FALSE)</f>
        <v>2.3</v>
      </c>
      <c r="O19" s="12">
        <f t="shared" si="1"/>
        <v>51.14</v>
      </c>
      <c r="P19" s="25">
        <f t="shared" si="2"/>
        <v>8</v>
      </c>
      <c r="Q19" s="8"/>
    </row>
    <row r="20" ht="20" customHeight="1" spans="1:17">
      <c r="A20" s="6">
        <v>18</v>
      </c>
      <c r="B20" s="6" t="s">
        <v>23</v>
      </c>
      <c r="C20" s="16">
        <f>VLOOKUP(B20,'1000米跑'!$B$3:$C$54,2,FALSE)</f>
        <v>35371</v>
      </c>
      <c r="D20" s="6">
        <f>VLOOKUP(B20,'1000米跑'!$B$3:$D$54,3,FALSE)</f>
        <v>57</v>
      </c>
      <c r="E20" s="21">
        <f>VLOOKUP(B20,'100米跑'!$B$3:$C$54,2,FALSE)</f>
        <v>1386</v>
      </c>
      <c r="F20" s="6">
        <f>VLOOKUP(B20,'100米跑'!$B$3:$D$54,3,FALSE)</f>
        <v>52</v>
      </c>
      <c r="G20" s="6">
        <f>VLOOKUP(B20,单杠引体向上!$B$3:$C$54,2,FALSE)</f>
        <v>15</v>
      </c>
      <c r="H20" s="6">
        <f>VLOOKUP(B20,单杠引体向上!B21:D72,3,FALSE)</f>
        <v>88</v>
      </c>
      <c r="I20" s="16">
        <f>VLOOKUP(B20,负重登10楼!$B$3:$C$54,2,FALSE)</f>
        <v>12642</v>
      </c>
      <c r="J20" s="6">
        <f>VLOOKUP(B20,负重登10楼!$B$3:$D$54,3,FALSE)</f>
        <v>90</v>
      </c>
      <c r="K20" s="14" t="str">
        <f>VLOOKUP(B20,攀登二节拉梯!$B$3:$C$54,2,FALSE)</f>
        <v>8″78</v>
      </c>
      <c r="L20" s="6">
        <f>VLOOKUP(B20,攀登二节拉梯!$B$3:$D$54,3,FALSE)</f>
        <v>100</v>
      </c>
      <c r="M20" s="6">
        <f t="shared" si="0"/>
        <v>46.44</v>
      </c>
      <c r="N20" s="6">
        <f>VLOOKUP(B20,加分项!$B$3:$D$54,3,FALSE)</f>
        <v>1</v>
      </c>
      <c r="O20" s="12">
        <f t="shared" si="1"/>
        <v>47.44</v>
      </c>
      <c r="P20" s="25">
        <f t="shared" si="2"/>
        <v>10</v>
      </c>
      <c r="Q20" s="8"/>
    </row>
    <row r="21" ht="20" customHeight="1" spans="1:17">
      <c r="A21" s="6">
        <v>19</v>
      </c>
      <c r="B21" s="15" t="s">
        <v>36</v>
      </c>
      <c r="C21" s="16">
        <f>VLOOKUP(B21,'1000米跑'!$B$3:$C$54,2,FALSE)</f>
        <v>34577</v>
      </c>
      <c r="D21" s="6">
        <f>VLOOKUP(B21,'1000米跑'!$B$3:$D$54,3,FALSE)</f>
        <v>65</v>
      </c>
      <c r="E21" s="21">
        <f>VLOOKUP(B21,'100米跑'!$B$3:$C$54,2,FALSE)</f>
        <v>1548</v>
      </c>
      <c r="F21" s="6">
        <f>VLOOKUP(B21,'100米跑'!$B$3:$D$54,3,FALSE)</f>
        <v>20</v>
      </c>
      <c r="G21" s="6">
        <f>VLOOKUP(B21,单杠引体向上!$B$3:$C$54,2,FALSE)</f>
        <v>16</v>
      </c>
      <c r="H21" s="6">
        <f>VLOOKUP(B21,单杠引体向上!B23:D74,3,FALSE)</f>
        <v>90</v>
      </c>
      <c r="I21" s="16">
        <f>VLOOKUP(B21,负重登10楼!$B$3:$C$54,2,FALSE)</f>
        <v>14486</v>
      </c>
      <c r="J21" s="6">
        <f>VLOOKUP(B21,负重登10楼!$B$3:$D$54,3,FALSE)</f>
        <v>70</v>
      </c>
      <c r="K21" s="14" t="str">
        <f>VLOOKUP(B21,攀登二节拉梯!$B$3:$C$54,2,FALSE)</f>
        <v>9″06</v>
      </c>
      <c r="L21" s="6">
        <f>VLOOKUP(B21,攀登二节拉梯!$B$3:$D$54,3,FALSE)</f>
        <v>100</v>
      </c>
      <c r="M21" s="6">
        <f t="shared" si="0"/>
        <v>41.4</v>
      </c>
      <c r="N21" s="6">
        <f>VLOOKUP(B21,加分项!$B$3:$D$54,3,FALSE)</f>
        <v>1.5</v>
      </c>
      <c r="O21" s="12">
        <f t="shared" si="1"/>
        <v>42.9</v>
      </c>
      <c r="P21" s="25">
        <f t="shared" si="2"/>
        <v>23</v>
      </c>
      <c r="Q21" s="8"/>
    </row>
    <row r="22" ht="20" customHeight="1" spans="1:17">
      <c r="A22" s="6">
        <v>20</v>
      </c>
      <c r="B22" s="6" t="s">
        <v>52</v>
      </c>
      <c r="C22" s="16">
        <f>VLOOKUP(B22,'1000米跑'!$B$3:$C$54,2,FALSE)</f>
        <v>41013</v>
      </c>
      <c r="D22" s="6">
        <f>VLOOKUP(B22,'1000米跑'!$B$3:$D$54,3,FALSE)</f>
        <v>40</v>
      </c>
      <c r="E22" s="21">
        <f>VLOOKUP(B22,'100米跑'!$B$3:$C$54,2,FALSE)</f>
        <v>1697</v>
      </c>
      <c r="F22" s="6">
        <f>VLOOKUP(B22,'100米跑'!$B$3:$D$54,3,FALSE)</f>
        <v>0</v>
      </c>
      <c r="G22" s="6">
        <f>VLOOKUP(B22,单杠引体向上!$B$3:$C$54,2,FALSE)</f>
        <v>5</v>
      </c>
      <c r="H22" s="6">
        <f>VLOOKUP(B22,单杠引体向上!B24:D75,3,FALSE)</f>
        <v>50</v>
      </c>
      <c r="I22" s="16">
        <f>VLOOKUP(B22,负重登10楼!$B$3:$C$54,2,FALSE)</f>
        <v>20833</v>
      </c>
      <c r="J22" s="6">
        <f>VLOOKUP(B22,负重登10楼!$B$3:$D$54,3,FALSE)</f>
        <v>50</v>
      </c>
      <c r="K22" s="14" t="str">
        <f>VLOOKUP(B22,攀登二节拉梯!$B$3:$C$54,2,FALSE)</f>
        <v>8″31</v>
      </c>
      <c r="L22" s="6">
        <f>VLOOKUP(B22,攀登二节拉梯!$B$3:$D$54,3,FALSE)</f>
        <v>100</v>
      </c>
      <c r="M22" s="6">
        <f t="shared" si="0"/>
        <v>28.8</v>
      </c>
      <c r="N22" s="6">
        <f>VLOOKUP(B22,加分项!$B$3:$D$54,3,FALSE)</f>
        <v>2.2</v>
      </c>
      <c r="O22" s="12">
        <f t="shared" si="1"/>
        <v>31</v>
      </c>
      <c r="P22" s="25">
        <f t="shared" si="2"/>
        <v>37</v>
      </c>
      <c r="Q22" s="8"/>
    </row>
    <row r="23" ht="20" customHeight="1" spans="1:17">
      <c r="A23" s="6">
        <v>21</v>
      </c>
      <c r="B23" s="6" t="s">
        <v>62</v>
      </c>
      <c r="C23" s="16">
        <f>VLOOKUP(B23,'1000米跑'!$B$3:$C$54,2,FALSE)</f>
        <v>44005</v>
      </c>
      <c r="D23" s="6">
        <f>VLOOKUP(B23,'1000米跑'!$B$3:$D$54,3,FALSE)</f>
        <v>10</v>
      </c>
      <c r="E23" s="21">
        <f>VLOOKUP(B23,'100米跑'!$B$3:$C$54,2,FALSE)</f>
        <v>1617</v>
      </c>
      <c r="F23" s="6">
        <f>VLOOKUP(B23,'100米跑'!$B$3:$D$54,3,FALSE)</f>
        <v>0</v>
      </c>
      <c r="G23" s="6">
        <f>VLOOKUP(B23,单杠引体向上!$B$3:$C$54,2,FALSE)</f>
        <v>1</v>
      </c>
      <c r="H23" s="6">
        <f>VLOOKUP(B23,单杠引体向上!B25:D76,3,FALSE)</f>
        <v>10</v>
      </c>
      <c r="I23" s="16">
        <f>VLOOKUP(B23,负重登10楼!$B$3:$C$54,2,FALSE)</f>
        <v>22862</v>
      </c>
      <c r="J23" s="6">
        <f>VLOOKUP(B23,负重登10楼!$B$3:$D$54,3,FALSE)</f>
        <v>30</v>
      </c>
      <c r="K23" s="14" t="str">
        <f>VLOOKUP(B23,攀登二节拉梯!$B$3:$C$54,2,FALSE)</f>
        <v>18″09</v>
      </c>
      <c r="L23" s="6">
        <f>VLOOKUP(B23,攀登二节拉梯!$B$3:$D$54,3,FALSE)</f>
        <v>68</v>
      </c>
      <c r="M23" s="6">
        <f t="shared" si="0"/>
        <v>14.16</v>
      </c>
      <c r="N23" s="6">
        <f>VLOOKUP(B23,加分项!$B$3:$D$54,3,FALSE)</f>
        <v>0</v>
      </c>
      <c r="O23" s="12">
        <f t="shared" si="1"/>
        <v>14.16</v>
      </c>
      <c r="P23" s="25">
        <f t="shared" si="2"/>
        <v>49</v>
      </c>
      <c r="Q23" s="8"/>
    </row>
    <row r="24" ht="20" customHeight="1" spans="1:17">
      <c r="A24" s="6">
        <v>22</v>
      </c>
      <c r="B24" s="6" t="s">
        <v>30</v>
      </c>
      <c r="C24" s="16">
        <f>VLOOKUP(B24,'1000米跑'!$B$3:$C$54,2,FALSE)</f>
        <v>40432</v>
      </c>
      <c r="D24" s="6">
        <f>VLOOKUP(B24,'1000米跑'!$B$3:$D$54,3,FALSE)</f>
        <v>46</v>
      </c>
      <c r="E24" s="21">
        <f>VLOOKUP(B24,'100米跑'!$B$3:$C$54,2,FALSE)</f>
        <v>1429</v>
      </c>
      <c r="F24" s="6">
        <f>VLOOKUP(B24,'100米跑'!$B$3:$D$54,3,FALSE)</f>
        <v>44</v>
      </c>
      <c r="G24" s="6">
        <f>VLOOKUP(B24,单杠引体向上!$B$3:$C$54,2,FALSE)</f>
        <v>22</v>
      </c>
      <c r="H24" s="6">
        <f>VLOOKUP(B24,单杠引体向上!B26:D77,3,FALSE)</f>
        <v>100</v>
      </c>
      <c r="I24" s="16">
        <f>VLOOKUP(B24,负重登10楼!$B$3:$C$54,2,FALSE)</f>
        <v>14341</v>
      </c>
      <c r="J24" s="6">
        <f>VLOOKUP(B24,负重登10楼!$B$3:$D$54,3,FALSE)</f>
        <v>70</v>
      </c>
      <c r="K24" s="14" t="str">
        <f>VLOOKUP(B24,攀登二节拉梯!$B$3:$C$54,2,FALSE)</f>
        <v>5″19</v>
      </c>
      <c r="L24" s="6">
        <f>VLOOKUP(B24,攀登二节拉梯!$B$3:$D$54,3,FALSE)</f>
        <v>100</v>
      </c>
      <c r="M24" s="6">
        <f t="shared" si="0"/>
        <v>43.2</v>
      </c>
      <c r="N24" s="6">
        <f>VLOOKUP(B24,加分项!$B$3:$D$54,3,FALSE)</f>
        <v>1.6</v>
      </c>
      <c r="O24" s="12">
        <f t="shared" si="1"/>
        <v>44.8</v>
      </c>
      <c r="P24" s="25">
        <f t="shared" si="2"/>
        <v>17</v>
      </c>
      <c r="Q24" s="8"/>
    </row>
    <row r="25" ht="20" customHeight="1" spans="1:17">
      <c r="A25" s="6">
        <v>23</v>
      </c>
      <c r="B25" s="6" t="s">
        <v>65</v>
      </c>
      <c r="C25" s="16">
        <f>VLOOKUP(B25,'1000米跑'!$B$3:$C$54,2,FALSE)</f>
        <v>50048</v>
      </c>
      <c r="D25" s="6">
        <f>VLOOKUP(B25,'1000米跑'!$B$3:$D$54,3,FALSE)</f>
        <v>0</v>
      </c>
      <c r="E25" s="21">
        <f>VLOOKUP(B25,'100米跑'!$B$3:$C$54,2,FALSE)</f>
        <v>1720</v>
      </c>
      <c r="F25" s="6">
        <f>VLOOKUP(B25,'100米跑'!$B$3:$D$54,3,FALSE)</f>
        <v>0</v>
      </c>
      <c r="G25" s="6">
        <f>VLOOKUP(B25,单杠引体向上!$B$3:$C$54,2,FALSE)</f>
        <v>0</v>
      </c>
      <c r="H25" s="6">
        <f>VLOOKUP(B25,单杠引体向上!B27:D78,3,FALSE)</f>
        <v>0</v>
      </c>
      <c r="I25" s="16">
        <f>VLOOKUP(B25,负重登10楼!$B$3:$C$54,2,FALSE)</f>
        <v>25408</v>
      </c>
      <c r="J25" s="6">
        <f>VLOOKUP(B25,负重登10楼!$B$3:$D$54,3,FALSE)</f>
        <v>0</v>
      </c>
      <c r="K25" s="14" t="str">
        <f>VLOOKUP(B25,攀登二节拉梯!$B$3:$C$54,2,FALSE)</f>
        <v>13″81</v>
      </c>
      <c r="L25" s="6">
        <f>VLOOKUP(B25,攀登二节拉梯!$B$3:$D$54,3,FALSE)</f>
        <v>84</v>
      </c>
      <c r="M25" s="6">
        <f t="shared" si="0"/>
        <v>10.08</v>
      </c>
      <c r="N25" s="6">
        <f>VLOOKUP(B25,加分项!$B$3:$D$54,3,FALSE)</f>
        <v>0.5</v>
      </c>
      <c r="O25" s="12">
        <f t="shared" si="1"/>
        <v>10.58</v>
      </c>
      <c r="P25" s="25">
        <f t="shared" si="2"/>
        <v>52</v>
      </c>
      <c r="Q25" s="8"/>
    </row>
    <row r="26" ht="20" customHeight="1" spans="1:17">
      <c r="A26" s="6">
        <v>24</v>
      </c>
      <c r="B26" s="6" t="s">
        <v>25</v>
      </c>
      <c r="C26" s="16">
        <f>VLOOKUP(B26,'1000米跑'!$B$3:$C$54,2,FALSE)</f>
        <v>35322</v>
      </c>
      <c r="D26" s="6">
        <f>VLOOKUP(B26,'1000米跑'!$B$3:$D$54,3,FALSE)</f>
        <v>57</v>
      </c>
      <c r="E26" s="21">
        <f>VLOOKUP(B26,'100米跑'!$B$3:$C$54,2,FALSE)</f>
        <v>1325</v>
      </c>
      <c r="F26" s="6">
        <f>VLOOKUP(B26,'100米跑'!$B$3:$D$54,3,FALSE)</f>
        <v>65</v>
      </c>
      <c r="G26" s="6">
        <f>VLOOKUP(B26,单杠引体向上!$B$3:$C$54,2,FALSE)</f>
        <v>9</v>
      </c>
      <c r="H26" s="6">
        <f>VLOOKUP(B26,单杠引体向上!B28:D79,3,FALSE)</f>
        <v>72</v>
      </c>
      <c r="I26" s="16">
        <f>VLOOKUP(B26,负重登10楼!$B$3:$C$54,2,FALSE)</f>
        <v>14106</v>
      </c>
      <c r="J26" s="6">
        <f>VLOOKUP(B26,负重登10楼!$B$3:$D$54,3,FALSE)</f>
        <v>70</v>
      </c>
      <c r="K26" s="14" t="str">
        <f>VLOOKUP(B26,攀登二节拉梯!$B$3:$C$54,2,FALSE)</f>
        <v>8″03</v>
      </c>
      <c r="L26" s="6">
        <f>VLOOKUP(B26,攀登二节拉梯!$B$3:$D$54,3,FALSE)</f>
        <v>100</v>
      </c>
      <c r="M26" s="6">
        <f t="shared" si="0"/>
        <v>43.68</v>
      </c>
      <c r="N26" s="6">
        <f>VLOOKUP(B26,加分项!$B$3:$D$54,3,FALSE)</f>
        <v>3.5</v>
      </c>
      <c r="O26" s="12">
        <f t="shared" si="1"/>
        <v>47.18</v>
      </c>
      <c r="P26" s="25">
        <f t="shared" si="2"/>
        <v>12</v>
      </c>
      <c r="Q26" s="8"/>
    </row>
    <row r="27" ht="20" customHeight="1" spans="1:17">
      <c r="A27" s="6">
        <v>25</v>
      </c>
      <c r="B27" s="6" t="s">
        <v>42</v>
      </c>
      <c r="C27" s="16">
        <f>VLOOKUP(B27,'1000米跑'!$B$3:$C$54,2,FALSE)</f>
        <v>42012</v>
      </c>
      <c r="D27" s="6">
        <f>VLOOKUP(B27,'1000米跑'!$B$3:$D$54,3,FALSE)</f>
        <v>30</v>
      </c>
      <c r="E27" s="21">
        <f>VLOOKUP(B27,'100米跑'!$B$3:$C$54,2,FALSE)</f>
        <v>1472</v>
      </c>
      <c r="F27" s="6">
        <f>VLOOKUP(B27,'100米跑'!$B$3:$D$54,3,FALSE)</f>
        <v>35</v>
      </c>
      <c r="G27" s="6">
        <f>VLOOKUP(B27,单杠引体向上!$B$3:$C$54,2,FALSE)</f>
        <v>25</v>
      </c>
      <c r="H27" s="6">
        <f>VLOOKUP(B27,单杠引体向上!B29:D80,3,FALSE)</f>
        <v>100</v>
      </c>
      <c r="I27" s="16">
        <f>VLOOKUP(B27,负重登10楼!$B$3:$C$54,2,FALSE)</f>
        <v>15220</v>
      </c>
      <c r="J27" s="6">
        <f>VLOOKUP(B27,负重登10楼!$B$3:$D$54,3,FALSE)</f>
        <v>60</v>
      </c>
      <c r="K27" s="14" t="str">
        <f>VLOOKUP(B27,攀登二节拉梯!$B$3:$C$54,2,FALSE)</f>
        <v>8″13</v>
      </c>
      <c r="L27" s="6">
        <f>VLOOKUP(B27,攀登二节拉梯!$B$3:$D$54,3,FALSE)</f>
        <v>100</v>
      </c>
      <c r="M27" s="6">
        <f t="shared" si="0"/>
        <v>39</v>
      </c>
      <c r="N27" s="6">
        <f>VLOOKUP(B27,加分项!$B$3:$D$54,3,FALSE)</f>
        <v>0.8</v>
      </c>
      <c r="O27" s="12">
        <f t="shared" si="1"/>
        <v>39.8</v>
      </c>
      <c r="P27" s="25">
        <f t="shared" si="2"/>
        <v>29</v>
      </c>
      <c r="Q27" s="8"/>
    </row>
    <row r="28" ht="20" customHeight="1" spans="1:17">
      <c r="A28" s="6">
        <v>26</v>
      </c>
      <c r="B28" s="6" t="s">
        <v>43</v>
      </c>
      <c r="C28" s="16">
        <f>VLOOKUP(B28,'1000米跑'!$B$3:$C$54,2,FALSE)</f>
        <v>40251</v>
      </c>
      <c r="D28" s="6">
        <f>VLOOKUP(B28,'1000米跑'!$B$3:$D$54,3,FALSE)</f>
        <v>48</v>
      </c>
      <c r="E28" s="21">
        <f>VLOOKUP(B28,'100米跑'!$B$3:$C$54,2,FALSE)</f>
        <v>1564</v>
      </c>
      <c r="F28" s="6">
        <f>VLOOKUP(B28,'100米跑'!$B$3:$D$54,3,FALSE)</f>
        <v>27</v>
      </c>
      <c r="G28" s="6">
        <f>VLOOKUP(B28,单杠引体向上!$B$3:$C$54,2,FALSE)</f>
        <v>12</v>
      </c>
      <c r="H28" s="6">
        <f>VLOOKUP(B28,单杠引体向上!B30:D81,3,FALSE)</f>
        <v>82</v>
      </c>
      <c r="I28" s="16">
        <f>VLOOKUP(B28,负重登10楼!$B$3:$C$54,2,FALSE)</f>
        <v>20765</v>
      </c>
      <c r="J28" s="6">
        <f>VLOOKUP(B28,负重登10楼!$B$3:$D$54,3,FALSE)</f>
        <v>50</v>
      </c>
      <c r="K28" s="14" t="str">
        <f>VLOOKUP(B28,攀登二节拉梯!$B$3:$C$54,2,FALSE)</f>
        <v>5″41</v>
      </c>
      <c r="L28" s="6">
        <f>VLOOKUP(B28,攀登二节拉梯!$B$3:$D$54,3,FALSE)</f>
        <v>100</v>
      </c>
      <c r="M28" s="6">
        <f t="shared" si="0"/>
        <v>36.84</v>
      </c>
      <c r="N28" s="6">
        <f>VLOOKUP(B28,加分项!$B$3:$D$54,3,FALSE)</f>
        <v>1.7</v>
      </c>
      <c r="O28" s="12">
        <f t="shared" si="1"/>
        <v>38.54</v>
      </c>
      <c r="P28" s="25">
        <f t="shared" si="2"/>
        <v>30</v>
      </c>
      <c r="Q28" s="4"/>
    </row>
    <row r="29" ht="20" customHeight="1" spans="1:17">
      <c r="A29" s="6">
        <v>27</v>
      </c>
      <c r="B29" s="6" t="s">
        <v>20</v>
      </c>
      <c r="C29" s="16">
        <f>VLOOKUP(B29,'1000米跑'!$B$3:$C$54,2,FALSE)</f>
        <v>33025</v>
      </c>
      <c r="D29" s="6">
        <f>VLOOKUP(B29,'1000米跑'!$B$3:$D$54,3,FALSE)</f>
        <v>80</v>
      </c>
      <c r="E29" s="21">
        <f>VLOOKUP(B29,'100米跑'!$B$3:$C$54,2,FALSE)</f>
        <v>1313</v>
      </c>
      <c r="F29" s="6">
        <f>VLOOKUP(B29,'100米跑'!$B$3:$D$54,3,FALSE)</f>
        <v>67</v>
      </c>
      <c r="G29" s="6">
        <f>VLOOKUP(B29,单杠引体向上!$B$3:$C$54,2,FALSE)</f>
        <v>20</v>
      </c>
      <c r="H29" s="6">
        <f>VLOOKUP(B29,单杠引体向上!B31:D82,3,FALSE)</f>
        <v>98</v>
      </c>
      <c r="I29" s="16">
        <f>VLOOKUP(B29,负重登10楼!$B$3:$C$54,2,FALSE)</f>
        <v>13950</v>
      </c>
      <c r="J29" s="6">
        <f>VLOOKUP(B29,负重登10楼!$B$3:$D$54,3,FALSE)</f>
        <v>80</v>
      </c>
      <c r="K29" s="14" t="str">
        <f>VLOOKUP(B29,攀登二节拉梯!$B$3:$C$54,2,FALSE)</f>
        <v>7″9</v>
      </c>
      <c r="L29" s="6">
        <f>VLOOKUP(B29,攀登二节拉梯!$B$3:$D$54,3,FALSE)</f>
        <v>100</v>
      </c>
      <c r="M29" s="6">
        <f t="shared" si="0"/>
        <v>51</v>
      </c>
      <c r="N29" s="6">
        <f>VLOOKUP(B29,加分项!$B$3:$D$54,3,FALSE)</f>
        <v>1.5</v>
      </c>
      <c r="O29" s="12">
        <f t="shared" si="1"/>
        <v>52.5</v>
      </c>
      <c r="P29" s="25">
        <f t="shared" si="2"/>
        <v>7</v>
      </c>
      <c r="Q29" s="4"/>
    </row>
    <row r="30" ht="20" customHeight="1" spans="1:17">
      <c r="A30" s="6">
        <v>28</v>
      </c>
      <c r="B30" s="6" t="s">
        <v>39</v>
      </c>
      <c r="C30" s="16">
        <f>VLOOKUP(B30,'1000米跑'!$B$3:$C$54,2,FALSE)</f>
        <v>34947</v>
      </c>
      <c r="D30" s="6">
        <f>VLOOKUP(B30,'1000米跑'!$B$3:$D$54,3,FALSE)</f>
        <v>59</v>
      </c>
      <c r="E30" s="21">
        <f>VLOOKUP(B30,'100米跑'!$B$3:$C$54,2,FALSE)</f>
        <v>1439</v>
      </c>
      <c r="F30" s="6">
        <f>VLOOKUP(B30,'100米跑'!$B$3:$D$54,3,FALSE)</f>
        <v>42</v>
      </c>
      <c r="G30" s="6">
        <f>VLOOKUP(B30,单杠引体向上!$B$3:$C$54,2,FALSE)</f>
        <v>15</v>
      </c>
      <c r="H30" s="6">
        <f>VLOOKUP(B30,单杠引体向上!B32:D83,3,FALSE)</f>
        <v>88</v>
      </c>
      <c r="I30" s="16">
        <f>VLOOKUP(B30,负重登10楼!$B$3:$C$54,2,FALSE)</f>
        <v>15294</v>
      </c>
      <c r="J30" s="6">
        <f>VLOOKUP(B30,负重登10楼!$B$3:$D$54,3,FALSE)</f>
        <v>60</v>
      </c>
      <c r="K30" s="14" t="str">
        <f>VLOOKUP(B30,攀登二节拉梯!$B$3:$C$54,2,FALSE)</f>
        <v>9″79</v>
      </c>
      <c r="L30" s="6">
        <f>VLOOKUP(B30,攀登二节拉梯!$B$3:$D$54,3,FALSE)</f>
        <v>100</v>
      </c>
      <c r="M30" s="6">
        <f t="shared" si="0"/>
        <v>41.88</v>
      </c>
      <c r="N30" s="6">
        <f>VLOOKUP(B30,加分项!$B$3:$D$54,3,FALSE)</f>
        <v>0.5</v>
      </c>
      <c r="O30" s="12">
        <f t="shared" si="1"/>
        <v>42.38</v>
      </c>
      <c r="P30" s="25">
        <f t="shared" si="2"/>
        <v>26</v>
      </c>
      <c r="Q30" s="8"/>
    </row>
    <row r="31" ht="20" customHeight="1" spans="1:17">
      <c r="A31" s="6">
        <v>29</v>
      </c>
      <c r="B31" s="6" t="s">
        <v>22</v>
      </c>
      <c r="C31" s="16">
        <f>VLOOKUP(B31,'1000米跑'!$B$3:$C$54,2,FALSE)</f>
        <v>33446</v>
      </c>
      <c r="D31" s="6">
        <f>VLOOKUP(B31,'1000米跑'!$B$3:$D$54,3,FALSE)</f>
        <v>76</v>
      </c>
      <c r="E31" s="21">
        <f>VLOOKUP(B31,'100米跑'!$B$3:$C$54,2,FALSE)</f>
        <v>1388</v>
      </c>
      <c r="F31" s="6">
        <f>VLOOKUP(B31,'100米跑'!$B$3:$D$54,3,FALSE)</f>
        <v>52</v>
      </c>
      <c r="G31" s="6">
        <f>VLOOKUP(B31,单杠引体向上!$B$3:$C$54,2,FALSE)</f>
        <v>17</v>
      </c>
      <c r="H31" s="6">
        <f>VLOOKUP(B31,单杠引体向上!B33:D84,3,FALSE)</f>
        <v>92</v>
      </c>
      <c r="I31" s="16">
        <f>VLOOKUP(B31,负重登10楼!$B$3:$C$54,2,FALSE)</f>
        <v>13863</v>
      </c>
      <c r="J31" s="6">
        <f>VLOOKUP(B31,负重登10楼!$B$3:$D$54,3,FALSE)</f>
        <v>80</v>
      </c>
      <c r="K31" s="14" t="str">
        <f>VLOOKUP(B31,攀登二节拉梯!$B$3:$C$54,2,FALSE)</f>
        <v>5″82</v>
      </c>
      <c r="L31" s="6">
        <f>VLOOKUP(B31,攀登二节拉梯!$B$3:$D$54,3,FALSE)</f>
        <v>100</v>
      </c>
      <c r="M31" s="6">
        <f t="shared" si="0"/>
        <v>48</v>
      </c>
      <c r="N31" s="6">
        <f>VLOOKUP(B31,加分项!$B$3:$D$54,3,FALSE)</f>
        <v>1.2</v>
      </c>
      <c r="O31" s="12">
        <f t="shared" si="1"/>
        <v>49.2</v>
      </c>
      <c r="P31" s="25">
        <f t="shared" si="2"/>
        <v>9</v>
      </c>
      <c r="Q31" s="8"/>
    </row>
    <row r="32" ht="20" customHeight="1" spans="1:17">
      <c r="A32" s="6">
        <v>30</v>
      </c>
      <c r="B32" s="6" t="s">
        <v>57</v>
      </c>
      <c r="C32" s="16">
        <f>VLOOKUP(B32,'1000米跑'!$B$3:$C$54,2,FALSE)</f>
        <v>44981</v>
      </c>
      <c r="D32" s="6">
        <f>VLOOKUP(B32,'1000米跑'!$B$3:$D$54,3,FALSE)</f>
        <v>0</v>
      </c>
      <c r="E32" s="21">
        <f>VLOOKUP(B32,'100米跑'!$B$3:$C$54,2,FALSE)</f>
        <v>1766</v>
      </c>
      <c r="F32" s="6">
        <f>VLOOKUP(B32,'100米跑'!$B$3:$D$54,3,FALSE)</f>
        <v>0</v>
      </c>
      <c r="G32" s="6">
        <f>VLOOKUP(B32,单杠引体向上!$B$3:$C$54,2,FALSE)</f>
        <v>9</v>
      </c>
      <c r="H32" s="6">
        <f>VLOOKUP(B32,单杠引体向上!B34:D85,3,FALSE)</f>
        <v>72</v>
      </c>
      <c r="I32" s="16">
        <f>VLOOKUP(B32,负重登10楼!$B$3:$C$54,2,FALSE)</f>
        <v>23750</v>
      </c>
      <c r="J32" s="6">
        <f>VLOOKUP(B32,负重登10楼!$B$3:$D$54,3,FALSE)</f>
        <v>20</v>
      </c>
      <c r="K32" s="14" t="str">
        <f>VLOOKUP(B32,攀登二节拉梯!$B$3:$C$54,2,FALSE)</f>
        <v>12″06</v>
      </c>
      <c r="L32" s="6">
        <f>VLOOKUP(B32,攀登二节拉梯!$B$3:$D$54,3,FALSE)</f>
        <v>92</v>
      </c>
      <c r="M32" s="6">
        <f t="shared" si="0"/>
        <v>22.08</v>
      </c>
      <c r="N32" s="6">
        <f>VLOOKUP(B32,加分项!$B$3:$D$54,3,FALSE)</f>
        <v>0</v>
      </c>
      <c r="O32" s="12">
        <f t="shared" si="1"/>
        <v>22.08</v>
      </c>
      <c r="P32" s="25">
        <f t="shared" si="2"/>
        <v>44</v>
      </c>
      <c r="Q32" s="8"/>
    </row>
    <row r="33" ht="20" customHeight="1" spans="1:17">
      <c r="A33" s="6">
        <v>31</v>
      </c>
      <c r="B33" s="6" t="s">
        <v>44</v>
      </c>
      <c r="C33" s="16">
        <f>VLOOKUP(B33,'1000米跑'!$B$3:$C$54,2,FALSE)</f>
        <v>41830</v>
      </c>
      <c r="D33" s="6">
        <f>VLOOKUP(B33,'1000米跑'!$B$3:$D$54,3,FALSE)</f>
        <v>32</v>
      </c>
      <c r="E33" s="21">
        <f>VLOOKUP(B33,'100米跑'!$B$3:$C$54,2,FALSE)</f>
        <v>1526</v>
      </c>
      <c r="F33" s="6">
        <f>VLOOKUP(B33,'100米跑'!$B$3:$D$54,3,FALSE)</f>
        <v>22</v>
      </c>
      <c r="G33" s="6">
        <f>VLOOKUP(B33,单杠引体向上!$B$3:$C$54,2,FALSE)</f>
        <v>16</v>
      </c>
      <c r="H33" s="6">
        <f>VLOOKUP(B33,单杠引体向上!B35:D86,3,FALSE)</f>
        <v>90</v>
      </c>
      <c r="I33" s="16">
        <f>VLOOKUP(B33,负重登10楼!$B$3:$C$54,2,FALSE)</f>
        <v>15620</v>
      </c>
      <c r="J33" s="6">
        <f>VLOOKUP(B33,负重登10楼!$B$3:$D$54,3,FALSE)</f>
        <v>60</v>
      </c>
      <c r="K33" s="14" t="str">
        <f>VLOOKUP(B33,攀登二节拉梯!$B$3:$C$54,2,FALSE)</f>
        <v>8″53</v>
      </c>
      <c r="L33" s="6">
        <f>VLOOKUP(B33,攀登二节拉梯!$B$3:$D$54,3,FALSE)</f>
        <v>100</v>
      </c>
      <c r="M33" s="6">
        <f t="shared" si="0"/>
        <v>36.48</v>
      </c>
      <c r="N33" s="6">
        <f>VLOOKUP(B33,加分项!$B$3:$D$54,3,FALSE)</f>
        <v>1.3</v>
      </c>
      <c r="O33" s="12">
        <f t="shared" si="1"/>
        <v>37.78</v>
      </c>
      <c r="P33" s="25">
        <f t="shared" si="2"/>
        <v>31</v>
      </c>
      <c r="Q33" s="8"/>
    </row>
    <row r="34" ht="20" customHeight="1" spans="1:17">
      <c r="A34" s="6">
        <v>32</v>
      </c>
      <c r="B34" s="6" t="s">
        <v>18</v>
      </c>
      <c r="C34" s="16">
        <f>VLOOKUP(B34,'1000米跑'!$B$3:$C$54,2,FALSE)</f>
        <v>34186</v>
      </c>
      <c r="D34" s="6">
        <f>VLOOKUP(B34,'1000米跑'!$B$3:$D$54,3,FALSE)</f>
        <v>69</v>
      </c>
      <c r="E34" s="21">
        <f>VLOOKUP(B34,'100米跑'!$B$3:$C$54,2,FALSE)</f>
        <v>1418</v>
      </c>
      <c r="F34" s="6">
        <f>VLOOKUP(B34,'100米跑'!$B$3:$D$54,3,FALSE)</f>
        <v>46</v>
      </c>
      <c r="G34" s="6">
        <f>VLOOKUP(B34,单杠引体向上!$B$3:$C$54,2,FALSE)</f>
        <v>20</v>
      </c>
      <c r="H34" s="6">
        <f>VLOOKUP(B34,单杠引体向上!B36:D87,3,FALSE)</f>
        <v>98</v>
      </c>
      <c r="I34" s="16">
        <f>VLOOKUP(B34,负重登10楼!$B$3:$C$54,2,FALSE)</f>
        <v>12494</v>
      </c>
      <c r="J34" s="6">
        <f>VLOOKUP(B34,负重登10楼!$B$3:$D$54,3,FALSE)</f>
        <v>90</v>
      </c>
      <c r="K34" s="14" t="str">
        <f>VLOOKUP(B34,攀登二节拉梯!$B$3:$C$54,2,FALSE)</f>
        <v>4″81</v>
      </c>
      <c r="L34" s="6">
        <f>VLOOKUP(B34,攀登二节拉梯!$B$3:$D$54,3,FALSE)</f>
        <v>100</v>
      </c>
      <c r="M34" s="6">
        <f t="shared" si="0"/>
        <v>48.36</v>
      </c>
      <c r="N34" s="6">
        <f>VLOOKUP(B34,加分项!$B$3:$D$54,3,FALSE)</f>
        <v>7.45</v>
      </c>
      <c r="O34" s="12">
        <f t="shared" si="1"/>
        <v>55.81</v>
      </c>
      <c r="P34" s="25">
        <f t="shared" si="2"/>
        <v>5</v>
      </c>
      <c r="Q34" s="8"/>
    </row>
    <row r="35" ht="20" customHeight="1" spans="1:17">
      <c r="A35" s="6">
        <v>33</v>
      </c>
      <c r="B35" s="6" t="s">
        <v>58</v>
      </c>
      <c r="C35" s="16">
        <f>VLOOKUP(B35,'1000米跑'!$B$3:$C$54,2,FALSE)</f>
        <v>44718</v>
      </c>
      <c r="D35" s="6">
        <f>VLOOKUP(B35,'1000米跑'!$B$3:$D$54,3,FALSE)</f>
        <v>0</v>
      </c>
      <c r="E35" s="21">
        <f>VLOOKUP(B35,'100米跑'!$B$3:$C$54,2,FALSE)</f>
        <v>1513</v>
      </c>
      <c r="F35" s="6">
        <f>VLOOKUP(B35,'100米跑'!$B$3:$D$54,3,FALSE)</f>
        <v>27</v>
      </c>
      <c r="G35" s="6">
        <f>VLOOKUP(B35,单杠引体向上!$B$3:$C$54,2,FALSE)</f>
        <v>3</v>
      </c>
      <c r="H35" s="6">
        <f>VLOOKUP(B35,单杠引体向上!B37:D88,3,FALSE)</f>
        <v>30</v>
      </c>
      <c r="I35" s="16">
        <f>VLOOKUP(B35,负重登10楼!$B$3:$C$54,2,FALSE)</f>
        <v>23613</v>
      </c>
      <c r="J35" s="6">
        <f>VLOOKUP(B35,负重登10楼!$B$3:$D$54,3,FALSE)</f>
        <v>20</v>
      </c>
      <c r="K35" s="14" t="str">
        <f>VLOOKUP(B35,攀登二节拉梯!$B$3:$C$54,2,FALSE)</f>
        <v>10″81</v>
      </c>
      <c r="L35" s="6">
        <f>VLOOKUP(B35,攀登二节拉梯!$B$3:$D$54,3,FALSE)</f>
        <v>96</v>
      </c>
      <c r="M35" s="6">
        <f t="shared" si="0"/>
        <v>20.76</v>
      </c>
      <c r="N35" s="6">
        <f>VLOOKUP(B35,加分项!$B$3:$D$54,3,FALSE)</f>
        <v>0</v>
      </c>
      <c r="O35" s="12">
        <f t="shared" si="1"/>
        <v>20.76</v>
      </c>
      <c r="P35" s="25">
        <f t="shared" si="2"/>
        <v>45</v>
      </c>
      <c r="Q35" s="8"/>
    </row>
    <row r="36" ht="20" customHeight="1" spans="1:17">
      <c r="A36" s="6">
        <v>34</v>
      </c>
      <c r="B36" s="6" t="s">
        <v>50</v>
      </c>
      <c r="C36" s="16">
        <f>VLOOKUP(B36,'1000米跑'!$B$3:$C$54,2,FALSE)</f>
        <v>40155</v>
      </c>
      <c r="D36" s="6">
        <f>VLOOKUP(B36,'1000米跑'!$B$3:$D$54,3,FALSE)</f>
        <v>49</v>
      </c>
      <c r="E36" s="21">
        <f>VLOOKUP(B36,'100米跑'!$B$3:$C$54,2,FALSE)</f>
        <v>1523</v>
      </c>
      <c r="F36" s="6">
        <f>VLOOKUP(B36,'100米跑'!$B$3:$D$54,3,FALSE)</f>
        <v>25</v>
      </c>
      <c r="G36" s="6">
        <f>VLOOKUP(B36,单杠引体向上!$B$3:$C$54,2,FALSE)</f>
        <v>2</v>
      </c>
      <c r="H36" s="6">
        <f>VLOOKUP(B36,单杠引体向上!B38:D89,3,FALSE)</f>
        <v>20</v>
      </c>
      <c r="I36" s="16">
        <f>VLOOKUP(B36,负重登10楼!$B$3:$C$54,2,FALSE)</f>
        <v>15325</v>
      </c>
      <c r="J36" s="6">
        <f>VLOOKUP(B36,负重登10楼!$B$3:$D$54,3,FALSE)</f>
        <v>60</v>
      </c>
      <c r="K36" s="14" t="str">
        <f>VLOOKUP(B36,攀登二节拉梯!$B$3:$C$54,2,FALSE)</f>
        <v>8″68</v>
      </c>
      <c r="L36" s="6">
        <f>VLOOKUP(B36,攀登二节拉梯!$B$3:$D$54,3,FALSE)</f>
        <v>100</v>
      </c>
      <c r="M36" s="6">
        <f t="shared" ref="M36:M54" si="3">(D36+F36+H36+J36+L36)*0.12</f>
        <v>30.48</v>
      </c>
      <c r="N36" s="6">
        <f>VLOOKUP(B36,加分项!$B$3:$D$54,3,FALSE)</f>
        <v>0.5</v>
      </c>
      <c r="O36" s="12">
        <f t="shared" ref="O36:O54" si="4">(D36+F36+H36+J36+L36)*0.12+N36</f>
        <v>30.98</v>
      </c>
      <c r="P36" s="25">
        <f t="shared" ref="P36:P54" si="5">RANK(O36,$O$3:$O$54,0)</f>
        <v>38</v>
      </c>
      <c r="Q36" s="8"/>
    </row>
    <row r="37" ht="20" customHeight="1" spans="1:17">
      <c r="A37" s="6">
        <v>35</v>
      </c>
      <c r="B37" s="6" t="s">
        <v>31</v>
      </c>
      <c r="C37" s="16">
        <f>VLOOKUP(B37,'1000米跑'!$B$3:$C$54,2,FALSE)</f>
        <v>34704</v>
      </c>
      <c r="D37" s="6">
        <f>VLOOKUP(B37,'1000米跑'!$B$3:$D$54,3,FALSE)</f>
        <v>63</v>
      </c>
      <c r="E37" s="21">
        <f>VLOOKUP(B37,'100米跑'!$B$3:$C$54,2,FALSE)</f>
        <v>1469</v>
      </c>
      <c r="F37" s="6">
        <f>VLOOKUP(B37,'100米跑'!$B$3:$D$54,3,FALSE)</f>
        <v>36</v>
      </c>
      <c r="G37" s="6">
        <f>VLOOKUP(B37,单杠引体向上!$B$3:$C$54,2,FALSE)</f>
        <v>25</v>
      </c>
      <c r="H37" s="6">
        <f>VLOOKUP(B37,单杠引体向上!B39:D90,3,FALSE)</f>
        <v>100</v>
      </c>
      <c r="I37" s="16">
        <f>VLOOKUP(B37,负重登10楼!$B$3:$C$54,2,FALSE)</f>
        <v>14771</v>
      </c>
      <c r="J37" s="6">
        <f>VLOOKUP(B37,负重登10楼!$B$3:$D$54,3,FALSE)</f>
        <v>70</v>
      </c>
      <c r="K37" s="14" t="str">
        <f>VLOOKUP(B37,攀登二节拉梯!$B$3:$C$54,2,FALSE)</f>
        <v>7″78</v>
      </c>
      <c r="L37" s="6">
        <f>VLOOKUP(B37,攀登二节拉梯!$B$3:$D$54,3,FALSE)</f>
        <v>100</v>
      </c>
      <c r="M37" s="6">
        <f t="shared" si="3"/>
        <v>44.28</v>
      </c>
      <c r="N37" s="6">
        <f>VLOOKUP(B37,加分项!$B$3:$D$54,3,FALSE)</f>
        <v>0.5</v>
      </c>
      <c r="O37" s="12">
        <f t="shared" si="4"/>
        <v>44.78</v>
      </c>
      <c r="P37" s="25">
        <f t="shared" si="5"/>
        <v>18</v>
      </c>
      <c r="Q37" s="8"/>
    </row>
    <row r="38" ht="20" customHeight="1" spans="1:17">
      <c r="A38" s="6">
        <v>36</v>
      </c>
      <c r="B38" s="6" t="s">
        <v>56</v>
      </c>
      <c r="C38" s="16">
        <f>VLOOKUP(B38,'1000米跑'!$B$3:$C$54,2,FALSE)</f>
        <v>41760</v>
      </c>
      <c r="D38" s="6">
        <f>VLOOKUP(B38,'1000米跑'!$B$3:$D$54,3,FALSE)</f>
        <v>33</v>
      </c>
      <c r="E38" s="21">
        <f>VLOOKUP(B38,'100米跑'!$B$3:$C$54,2,FALSE)</f>
        <v>1518</v>
      </c>
      <c r="F38" s="6">
        <f>VLOOKUP(B38,'100米跑'!$B$3:$D$54,3,FALSE)</f>
        <v>26</v>
      </c>
      <c r="G38" s="6">
        <f>VLOOKUP(B38,单杠引体向上!$B$3:$C$54,2,FALSE)</f>
        <v>0</v>
      </c>
      <c r="H38" s="6">
        <f>VLOOKUP(B38,单杠引体向上!B40:D91,3,FALSE)</f>
        <v>0</v>
      </c>
      <c r="I38" s="16">
        <f>VLOOKUP(B38,负重登10楼!$B$3:$C$54,2,FALSE)</f>
        <v>21814</v>
      </c>
      <c r="J38" s="6">
        <f>VLOOKUP(B38,负重登10楼!$B$3:$D$54,3,FALSE)</f>
        <v>40</v>
      </c>
      <c r="K38" s="14" t="str">
        <f>VLOOKUP(B38,攀登二节拉梯!$B$3:$C$54,2,FALSE)</f>
        <v>10″91</v>
      </c>
      <c r="L38" s="6">
        <f>VLOOKUP(B38,攀登二节拉梯!$B$3:$D$54,3,FALSE)</f>
        <v>96</v>
      </c>
      <c r="M38" s="6">
        <f t="shared" si="3"/>
        <v>23.4</v>
      </c>
      <c r="N38" s="6">
        <f>VLOOKUP(B38,加分项!$B$3:$D$54,3,FALSE)</f>
        <v>0</v>
      </c>
      <c r="O38" s="12">
        <f t="shared" si="4"/>
        <v>23.4</v>
      </c>
      <c r="P38" s="25">
        <f t="shared" si="5"/>
        <v>43</v>
      </c>
      <c r="Q38" s="8"/>
    </row>
    <row r="39" ht="20" customHeight="1" spans="1:17">
      <c r="A39" s="6">
        <v>37</v>
      </c>
      <c r="B39" s="6" t="s">
        <v>46</v>
      </c>
      <c r="C39" s="16">
        <f>VLOOKUP(B39,'1000米跑'!$B$3:$C$54,2,FALSE)</f>
        <v>35309</v>
      </c>
      <c r="D39" s="6">
        <f>VLOOKUP(B39,'1000米跑'!$B$3:$D$54,3,FALSE)</f>
        <v>57</v>
      </c>
      <c r="E39" s="21">
        <f>VLOOKUP(B39,'100米跑'!$B$3:$C$54,2,FALSE)</f>
        <v>1516</v>
      </c>
      <c r="F39" s="6">
        <f>VLOOKUP(B39,'100米跑'!$B$3:$D$54,3,FALSE)</f>
        <v>26</v>
      </c>
      <c r="G39" s="6">
        <f>VLOOKUP(B39,单杠引体向上!$B$3:$C$54,2,FALSE)</f>
        <v>3</v>
      </c>
      <c r="H39" s="6">
        <f>VLOOKUP(B39,单杠引体向上!B41:D92,3,FALSE)</f>
        <v>30</v>
      </c>
      <c r="I39" s="16">
        <f>VLOOKUP(B39,负重登10楼!$B$3:$C$54,2,FALSE)</f>
        <v>14119</v>
      </c>
      <c r="J39" s="6">
        <f>VLOOKUP(B39,负重登10楼!$B$3:$D$54,3,FALSE)</f>
        <v>70</v>
      </c>
      <c r="K39" s="14" t="str">
        <f>VLOOKUP(B39,攀登二节拉梯!$B$3:$C$54,2,FALSE)</f>
        <v>10″63</v>
      </c>
      <c r="L39" s="6">
        <f>VLOOKUP(B39,攀登二节拉梯!$B$3:$D$54,3,FALSE)</f>
        <v>97</v>
      </c>
      <c r="M39" s="6">
        <f t="shared" si="3"/>
        <v>33.6</v>
      </c>
      <c r="N39" s="6">
        <f>VLOOKUP(B39,加分项!$B$3:$D$54,3,FALSE)</f>
        <v>0</v>
      </c>
      <c r="O39" s="12">
        <f t="shared" si="4"/>
        <v>33.6</v>
      </c>
      <c r="P39" s="25">
        <f t="shared" si="5"/>
        <v>33</v>
      </c>
      <c r="Q39" s="8"/>
    </row>
    <row r="40" ht="20" customHeight="1" spans="1:17">
      <c r="A40" s="6">
        <v>38</v>
      </c>
      <c r="B40" s="6" t="s">
        <v>34</v>
      </c>
      <c r="C40" s="16">
        <f>VLOOKUP(B40,'1000米跑'!$B$3:$C$54,2,FALSE)</f>
        <v>35372</v>
      </c>
      <c r="D40" s="6">
        <f>VLOOKUP(B40,'1000米跑'!$B$3:$D$54,3,FALSE)</f>
        <v>57</v>
      </c>
      <c r="E40" s="21">
        <f>VLOOKUP(B40,'100米跑'!$B$3:$C$54,2,FALSE)</f>
        <v>1365</v>
      </c>
      <c r="F40" s="6">
        <f>VLOOKUP(B40,'100米跑'!$B$3:$D$54,3,FALSE)</f>
        <v>67</v>
      </c>
      <c r="G40" s="6">
        <f>VLOOKUP(B40,单杠引体向上!$B$3:$C$54,2,FALSE)</f>
        <v>5</v>
      </c>
      <c r="H40" s="6">
        <f>VLOOKUP(B40,单杠引体向上!B44:D95,3,FALSE)</f>
        <v>50</v>
      </c>
      <c r="I40" s="16">
        <f>VLOOKUP(B40,负重登10楼!$B$3:$C$54,2,FALSE)</f>
        <v>13135</v>
      </c>
      <c r="J40" s="6">
        <f>VLOOKUP(B40,负重登10楼!$B$3:$D$54,3,FALSE)</f>
        <v>80</v>
      </c>
      <c r="K40" s="14" t="str">
        <f>VLOOKUP(B40,攀登二节拉梯!$B$3:$C$54,2,FALSE)</f>
        <v>7″50</v>
      </c>
      <c r="L40" s="6">
        <f>VLOOKUP(B40,攀登二节拉梯!$B$3:$D$54,3,FALSE)</f>
        <v>100</v>
      </c>
      <c r="M40" s="6">
        <f t="shared" si="3"/>
        <v>42.48</v>
      </c>
      <c r="N40" s="6">
        <f>VLOOKUP(B40,加分项!$B$3:$D$54,3,FALSE)</f>
        <v>1</v>
      </c>
      <c r="O40" s="12">
        <f t="shared" si="4"/>
        <v>43.48</v>
      </c>
      <c r="P40" s="25">
        <f t="shared" si="5"/>
        <v>21</v>
      </c>
      <c r="Q40" s="8"/>
    </row>
    <row r="41" ht="20" customHeight="1" spans="1:17">
      <c r="A41" s="6">
        <v>39</v>
      </c>
      <c r="B41" s="6" t="s">
        <v>61</v>
      </c>
      <c r="C41" s="16">
        <f>VLOOKUP(B41,'1000米跑'!$B$3:$C$54,2,FALSE)</f>
        <v>51865</v>
      </c>
      <c r="D41" s="6">
        <f>VLOOKUP(B41,'1000米跑'!$B$3:$D$54,3,FALSE)</f>
        <v>0</v>
      </c>
      <c r="E41" s="21">
        <f>VLOOKUP(B41,'100米跑'!$B$3:$C$54,2,FALSE)</f>
        <v>1658</v>
      </c>
      <c r="F41" s="6">
        <f>VLOOKUP(B41,'100米跑'!$B$3:$D$54,3,FALSE)</f>
        <v>0</v>
      </c>
      <c r="G41" s="6">
        <f>VLOOKUP(B41,单杠引体向上!$B$3:$C$54,2,FALSE)</f>
        <v>0</v>
      </c>
      <c r="H41" s="6">
        <f>VLOOKUP(B41,单杠引体向上!B45:D96,3,FALSE)</f>
        <v>0</v>
      </c>
      <c r="I41" s="16">
        <f>VLOOKUP(B41,负重登10楼!$B$3:$C$54,2,FALSE)</f>
        <v>22256</v>
      </c>
      <c r="J41" s="6">
        <f>VLOOKUP(B41,负重登10楼!$B$3:$D$54,3,FALSE)</f>
        <v>30</v>
      </c>
      <c r="K41" s="14" t="str">
        <f>VLOOKUP(B41,攀登二节拉梯!$B$3:$C$54,2,FALSE)</f>
        <v>12″97</v>
      </c>
      <c r="L41" s="6">
        <f>VLOOKUP(B41,攀登二节拉梯!$B$3:$D$54,3,FALSE)</f>
        <v>88</v>
      </c>
      <c r="M41" s="6">
        <f t="shared" si="3"/>
        <v>14.16</v>
      </c>
      <c r="N41" s="6">
        <f>VLOOKUP(B41,加分项!$B$3:$D$54,3,FALSE)</f>
        <v>1.5</v>
      </c>
      <c r="O41" s="12">
        <f t="shared" si="4"/>
        <v>15.66</v>
      </c>
      <c r="P41" s="25">
        <f t="shared" si="5"/>
        <v>48</v>
      </c>
      <c r="Q41" s="8"/>
    </row>
    <row r="42" ht="20" customHeight="1" spans="1:17">
      <c r="A42" s="6">
        <v>40</v>
      </c>
      <c r="B42" s="6" t="s">
        <v>45</v>
      </c>
      <c r="C42" s="16">
        <f>VLOOKUP(B42,'1000米跑'!$B$3:$C$54,2,FALSE)</f>
        <v>41071</v>
      </c>
      <c r="D42" s="6">
        <f>VLOOKUP(B42,'1000米跑'!$B$3:$D$54,3,FALSE)</f>
        <v>40</v>
      </c>
      <c r="E42" s="21">
        <f>VLOOKUP(B42,'100米跑'!$B$3:$C$54,2,FALSE)</f>
        <v>1556</v>
      </c>
      <c r="F42" s="6">
        <f>VLOOKUP(B42,'100米跑'!$B$3:$D$54,3,FALSE)</f>
        <v>18</v>
      </c>
      <c r="G42" s="6">
        <f>VLOOKUP(B42,单杠引体向上!$B$3:$C$54,2,FALSE)</f>
        <v>11</v>
      </c>
      <c r="H42" s="6">
        <f>VLOOKUP(B42,单杠引体向上!B46:D97,3,FALSE)</f>
        <v>80</v>
      </c>
      <c r="I42" s="16">
        <f>VLOOKUP(B42,负重登10楼!$B$3:$C$54,2,FALSE)</f>
        <v>15126</v>
      </c>
      <c r="J42" s="6">
        <f>VLOOKUP(B42,负重登10楼!$B$3:$D$54,3,FALSE)</f>
        <v>60</v>
      </c>
      <c r="K42" s="14" t="str">
        <f>VLOOKUP(B42,攀登二节拉梯!$B$3:$C$54,2,FALSE)</f>
        <v>9″44</v>
      </c>
      <c r="L42" s="6">
        <f>VLOOKUP(B42,攀登二节拉梯!$B$3:$D$54,3,FALSE)</f>
        <v>100</v>
      </c>
      <c r="M42" s="6">
        <f t="shared" si="3"/>
        <v>35.76</v>
      </c>
      <c r="N42" s="6">
        <f>VLOOKUP(B42,加分项!$B$3:$D$54,3,FALSE)</f>
        <v>0.2</v>
      </c>
      <c r="O42" s="12">
        <f t="shared" si="4"/>
        <v>35.96</v>
      </c>
      <c r="P42" s="25">
        <f t="shared" si="5"/>
        <v>32</v>
      </c>
      <c r="Q42" s="8"/>
    </row>
    <row r="43" ht="20" customHeight="1" spans="1:17">
      <c r="A43" s="6">
        <v>41</v>
      </c>
      <c r="B43" s="6" t="s">
        <v>32</v>
      </c>
      <c r="C43" s="16">
        <f>VLOOKUP(B43,'1000米跑'!$B$3:$C$54,2,FALSE)</f>
        <v>35974</v>
      </c>
      <c r="D43" s="6">
        <f>VLOOKUP(B43,'1000米跑'!$B$3:$D$54,3,FALSE)</f>
        <v>50</v>
      </c>
      <c r="E43" s="21">
        <f>VLOOKUP(B43,'100米跑'!$B$3:$C$54,2,FALSE)</f>
        <v>1492</v>
      </c>
      <c r="F43" s="6">
        <f>VLOOKUP(B43,'100米跑'!$B$3:$D$54,3,FALSE)</f>
        <v>31</v>
      </c>
      <c r="G43" s="6">
        <f>VLOOKUP(B43,单杠引体向上!$B$3:$C$54,2,FALSE)</f>
        <v>17</v>
      </c>
      <c r="H43" s="6">
        <f>VLOOKUP(B43,单杠引体向上!B47:D98,3,FALSE)</f>
        <v>92</v>
      </c>
      <c r="I43" s="16">
        <f>VLOOKUP(B43,负重登10楼!$B$3:$C$54,2,FALSE)</f>
        <v>14398</v>
      </c>
      <c r="J43" s="6">
        <f>VLOOKUP(B43,负重登10楼!$B$3:$D$54,3,FALSE)</f>
        <v>70</v>
      </c>
      <c r="K43" s="14" t="str">
        <f>VLOOKUP(B43,攀登二节拉梯!$B$3:$C$54,2,FALSE)</f>
        <v>5″62</v>
      </c>
      <c r="L43" s="6">
        <f>VLOOKUP(B43,攀登二节拉梯!$B$3:$D$54,3,FALSE)</f>
        <v>100</v>
      </c>
      <c r="M43" s="6">
        <f t="shared" si="3"/>
        <v>41.16</v>
      </c>
      <c r="N43" s="6">
        <f>VLOOKUP(B43,加分项!$B$3:$D$54,3,FALSE)</f>
        <v>2.7</v>
      </c>
      <c r="O43" s="12">
        <f t="shared" si="4"/>
        <v>43.86</v>
      </c>
      <c r="P43" s="25">
        <f t="shared" si="5"/>
        <v>19</v>
      </c>
      <c r="Q43" s="8"/>
    </row>
    <row r="44" ht="20" customHeight="1" spans="1:17">
      <c r="A44" s="6">
        <v>42</v>
      </c>
      <c r="B44" s="6" t="s">
        <v>24</v>
      </c>
      <c r="C44" s="16">
        <f>VLOOKUP(B44,'1000米跑'!$B$3:$C$54,2,FALSE)</f>
        <v>33545</v>
      </c>
      <c r="D44" s="6">
        <f>VLOOKUP(B44,'1000米跑'!$B$3:$D$54,3,FALSE)</f>
        <v>75</v>
      </c>
      <c r="E44" s="21">
        <f>VLOOKUP(B44,'100米跑'!$B$3:$C$54,2,FALSE)</f>
        <v>1448</v>
      </c>
      <c r="F44" s="6">
        <f>VLOOKUP(B44,'100米跑'!$B$3:$D$54,3,FALSE)</f>
        <v>40</v>
      </c>
      <c r="G44" s="6">
        <f>VLOOKUP(B44,单杠引体向上!$B$3:$C$54,2,FALSE)</f>
        <v>18</v>
      </c>
      <c r="H44" s="6">
        <f>VLOOKUP(B44,单杠引体向上!B48:D99,3,FALSE)</f>
        <v>94</v>
      </c>
      <c r="I44" s="16">
        <f>VLOOKUP(B44,负重登10楼!$B$3:$C$54,2,FALSE)</f>
        <v>13832</v>
      </c>
      <c r="J44" s="6">
        <f>VLOOKUP(B44,负重登10楼!$B$3:$D$54,3,FALSE)</f>
        <v>80</v>
      </c>
      <c r="K44" s="14" t="str">
        <f>VLOOKUP(B44,攀登二节拉梯!$B$3:$C$54,2,FALSE)</f>
        <v>8″56</v>
      </c>
      <c r="L44" s="6">
        <f>VLOOKUP(B44,攀登二节拉梯!$B$3:$D$54,3,FALSE)</f>
        <v>100</v>
      </c>
      <c r="M44" s="6">
        <f t="shared" si="3"/>
        <v>46.68</v>
      </c>
      <c r="N44" s="6">
        <f>VLOOKUP(B44,加分项!$B$3:$D$54,3,FALSE)</f>
        <v>0.7</v>
      </c>
      <c r="O44" s="12">
        <f t="shared" si="4"/>
        <v>47.38</v>
      </c>
      <c r="P44" s="25">
        <f t="shared" si="5"/>
        <v>11</v>
      </c>
      <c r="Q44" s="8"/>
    </row>
    <row r="45" ht="20" customHeight="1" spans="1:17">
      <c r="A45" s="6">
        <v>43</v>
      </c>
      <c r="B45" s="6" t="s">
        <v>48</v>
      </c>
      <c r="C45" s="16">
        <f>VLOOKUP(B45,'1000米跑'!$B$3:$C$54,2,FALSE)</f>
        <v>40268</v>
      </c>
      <c r="D45" s="6">
        <f>VLOOKUP(B45,'1000米跑'!$B$3:$D$54,3,FALSE)</f>
        <v>48</v>
      </c>
      <c r="E45" s="21">
        <f>VLOOKUP(B45,'100米跑'!$B$3:$C$54,2,FALSE)</f>
        <v>1427</v>
      </c>
      <c r="F45" s="6">
        <f>VLOOKUP(B45,'100米跑'!$B$3:$D$54,3,FALSE)</f>
        <v>44</v>
      </c>
      <c r="G45" s="6">
        <f>VLOOKUP(B45,单杠引体向上!$B$3:$C$54,2,FALSE)</f>
        <v>1</v>
      </c>
      <c r="H45" s="6">
        <f>VLOOKUP(B45,单杠引体向上!B49:D100,3,FALSE)</f>
        <v>10</v>
      </c>
      <c r="I45" s="16">
        <f>VLOOKUP(B45,负重登10楼!$B$3:$C$54,2,FALSE)</f>
        <v>14338</v>
      </c>
      <c r="J45" s="6">
        <f>VLOOKUP(B45,负重登10楼!$B$3:$D$54,3,FALSE)</f>
        <v>70</v>
      </c>
      <c r="K45" s="14" t="str">
        <f>VLOOKUP(B45,攀登二节拉梯!$B$3:$C$54,2,FALSE)</f>
        <v>9″71</v>
      </c>
      <c r="L45" s="6">
        <f>VLOOKUP(B45,攀登二节拉梯!$B$3:$D$54,3,FALSE)</f>
        <v>100</v>
      </c>
      <c r="M45" s="6">
        <f t="shared" si="3"/>
        <v>32.64</v>
      </c>
      <c r="N45" s="6">
        <f>VLOOKUP(B45,加分项!$B$3:$D$54,3,FALSE)</f>
        <v>0</v>
      </c>
      <c r="O45" s="12">
        <f t="shared" si="4"/>
        <v>32.64</v>
      </c>
      <c r="P45" s="25">
        <f t="shared" si="5"/>
        <v>35</v>
      </c>
      <c r="Q45" s="8"/>
    </row>
    <row r="46" ht="20" customHeight="1" spans="1:17">
      <c r="A46" s="6">
        <v>44</v>
      </c>
      <c r="B46" s="6" t="s">
        <v>53</v>
      </c>
      <c r="C46" s="16">
        <f>VLOOKUP(B46,'1000米跑'!$B$3:$C$54,2,FALSE)</f>
        <v>41996</v>
      </c>
      <c r="D46" s="6">
        <f>VLOOKUP(B46,'1000米跑'!$B$3:$D$54,3,FALSE)</f>
        <v>31</v>
      </c>
      <c r="E46" s="21">
        <f>VLOOKUP(B46,'100米跑'!$B$3:$C$54,2,FALSE)</f>
        <v>1564</v>
      </c>
      <c r="F46" s="6">
        <f>VLOOKUP(B46,'100米跑'!$B$3:$D$54,3,FALSE)</f>
        <v>17</v>
      </c>
      <c r="G46" s="6">
        <f>VLOOKUP(B46,单杠引体向上!$B$3:$C$54,2,FALSE)</f>
        <v>4</v>
      </c>
      <c r="H46" s="6">
        <f>VLOOKUP(B46,单杠引体向上!B50:D101,3,FALSE)</f>
        <v>40</v>
      </c>
      <c r="I46" s="16">
        <f>VLOOKUP(B46,负重登10楼!$B$3:$C$54,2,FALSE)</f>
        <v>21227</v>
      </c>
      <c r="J46" s="6">
        <f>VLOOKUP(B46,负重登10楼!$B$3:$D$54,3,FALSE)</f>
        <v>40</v>
      </c>
      <c r="K46" s="14" t="str">
        <f>VLOOKUP(B46,攀登二节拉梯!$B$3:$C$54,2,FALSE)</f>
        <v>8″94</v>
      </c>
      <c r="L46" s="6">
        <f>VLOOKUP(B46,攀登二节拉梯!$B$3:$D$54,3,FALSE)</f>
        <v>100</v>
      </c>
      <c r="M46" s="6">
        <f t="shared" si="3"/>
        <v>27.36</v>
      </c>
      <c r="N46" s="6">
        <f>VLOOKUP(B46,加分项!$B$3:$D$54,3,FALSE)</f>
        <v>1</v>
      </c>
      <c r="O46" s="12">
        <f t="shared" si="4"/>
        <v>28.36</v>
      </c>
      <c r="P46" s="25">
        <f t="shared" si="5"/>
        <v>40</v>
      </c>
      <c r="Q46" s="8"/>
    </row>
    <row r="47" ht="20" customHeight="1" spans="1:17">
      <c r="A47" s="6">
        <v>45</v>
      </c>
      <c r="B47" s="6" t="s">
        <v>33</v>
      </c>
      <c r="C47" s="16">
        <f>VLOOKUP(B47,'1000米跑'!$B$3:$C$54,2,FALSE)</f>
        <v>32881</v>
      </c>
      <c r="D47" s="6">
        <f>VLOOKUP(B47,'1000米跑'!$B$3:$D$54,3,FALSE)</f>
        <v>82</v>
      </c>
      <c r="E47" s="21">
        <f>VLOOKUP(B47,'100米跑'!$B$3:$C$54,2,FALSE)</f>
        <v>1313</v>
      </c>
      <c r="F47" s="6">
        <f>VLOOKUP(B47,'100米跑'!$B$3:$D$54,3,FALSE)</f>
        <v>67</v>
      </c>
      <c r="G47" s="6">
        <f>VLOOKUP(B47,单杠引体向上!$B$3:$C$54,2,FALSE)</f>
        <v>6</v>
      </c>
      <c r="H47" s="6">
        <f>VLOOKUP(B47,单杠引体向上!B52:D103,3,FALSE)</f>
        <v>60</v>
      </c>
      <c r="I47" s="16">
        <f>VLOOKUP(B47,负重登10楼!$B$3:$C$54,2,FALSE)</f>
        <v>15648</v>
      </c>
      <c r="J47" s="6">
        <f>VLOOKUP(B47,负重登10楼!$B$3:$D$54,3,FALSE)</f>
        <v>60</v>
      </c>
      <c r="K47" s="14" t="str">
        <f>VLOOKUP(B47,攀登二节拉梯!$B$3:$C$54,2,FALSE)</f>
        <v>13″69</v>
      </c>
      <c r="L47" s="6">
        <f>VLOOKUP(B47,攀登二节拉梯!$B$3:$D$54,3,FALSE)</f>
        <v>86</v>
      </c>
      <c r="M47" s="6">
        <f t="shared" si="3"/>
        <v>42.6</v>
      </c>
      <c r="N47" s="6">
        <f>VLOOKUP(B47,加分项!$B$3:$D$54,3,FALSE)</f>
        <v>1</v>
      </c>
      <c r="O47" s="12">
        <f t="shared" si="4"/>
        <v>43.6</v>
      </c>
      <c r="P47" s="25">
        <f t="shared" si="5"/>
        <v>20</v>
      </c>
      <c r="Q47" s="8"/>
    </row>
    <row r="48" ht="20" customHeight="1" spans="1:17">
      <c r="A48" s="6">
        <v>46</v>
      </c>
      <c r="B48" s="6" t="s">
        <v>54</v>
      </c>
      <c r="C48" s="16">
        <f>VLOOKUP(B48,'1000米跑'!$B$3:$C$54,2,FALSE)</f>
        <v>44025</v>
      </c>
      <c r="D48" s="6">
        <f>VLOOKUP(B48,'1000米跑'!$B$3:$D$54,3,FALSE)</f>
        <v>10</v>
      </c>
      <c r="E48" s="21">
        <f>VLOOKUP(B48,'100米跑'!$B$3:$C$54,2,FALSE)</f>
        <v>1525</v>
      </c>
      <c r="F48" s="6">
        <f>VLOOKUP(B48,'100米跑'!$B$3:$D$54,3,FALSE)</f>
        <v>25</v>
      </c>
      <c r="G48" s="6">
        <f>VLOOKUP(B48,单杠引体向上!$B$3:$C$54,2,FALSE)</f>
        <v>3</v>
      </c>
      <c r="H48" s="6">
        <f>VLOOKUP(B48,单杠引体向上!B53:D104,3,FALSE)</f>
        <v>30</v>
      </c>
      <c r="I48" s="16">
        <f>VLOOKUP(B48,负重登10楼!$B$3:$C$54,2,FALSE)</f>
        <v>20704</v>
      </c>
      <c r="J48" s="6">
        <f>VLOOKUP(B48,负重登10楼!$B$3:$D$54,3,FALSE)</f>
        <v>50</v>
      </c>
      <c r="K48" s="14" t="str">
        <f>VLOOKUP(B48,攀登二节拉梯!$B$3:$C$54,2,FALSE)</f>
        <v>10″34</v>
      </c>
      <c r="L48" s="6">
        <f>VLOOKUP(B48,攀登二节拉梯!$B$3:$D$54,3,FALSE)</f>
        <v>99</v>
      </c>
      <c r="M48" s="6">
        <f t="shared" si="3"/>
        <v>25.68</v>
      </c>
      <c r="N48" s="6">
        <f>VLOOKUP(B48,加分项!$B$3:$D$54,3,FALSE)</f>
        <v>1.5</v>
      </c>
      <c r="O48" s="12">
        <f t="shared" si="4"/>
        <v>27.18</v>
      </c>
      <c r="P48" s="25">
        <f t="shared" si="5"/>
        <v>41</v>
      </c>
      <c r="Q48" s="8"/>
    </row>
    <row r="49" ht="20" customHeight="1" spans="1:17">
      <c r="A49" s="6">
        <v>47</v>
      </c>
      <c r="B49" s="6" t="s">
        <v>40</v>
      </c>
      <c r="C49" s="16">
        <f>VLOOKUP(B49,'1000米跑'!$B$3:$C$54,2,FALSE)</f>
        <v>35972</v>
      </c>
      <c r="D49" s="6">
        <f>VLOOKUP(B49,'1000米跑'!$B$3:$D$54,3,FALSE)</f>
        <v>50</v>
      </c>
      <c r="E49" s="21">
        <f>VLOOKUP(B49,'100米跑'!$B$3:$C$54,2,FALSE)</f>
        <v>1301</v>
      </c>
      <c r="F49" s="6">
        <f>VLOOKUP(B49,'100米跑'!$B$3:$D$54,3,FALSE)</f>
        <v>69</v>
      </c>
      <c r="G49" s="6">
        <f>VLOOKUP(B49,单杠引体向上!$B$3:$C$54,2,FALSE)</f>
        <v>6</v>
      </c>
      <c r="H49" s="6">
        <f>VLOOKUP(B49,单杠引体向上!B54:D105,3,FALSE)</f>
        <v>60</v>
      </c>
      <c r="I49" s="16">
        <f>VLOOKUP(B49,负重登10楼!$B$3:$C$54,2,FALSE)</f>
        <v>15765</v>
      </c>
      <c r="J49" s="6">
        <f>VLOOKUP(B49,负重登10楼!$B$3:$D$54,3,FALSE)</f>
        <v>60</v>
      </c>
      <c r="K49" s="14" t="str">
        <f>VLOOKUP(B49,攀登二节拉梯!$B$3:$C$54,2,FALSE)</f>
        <v>9″50</v>
      </c>
      <c r="L49" s="6">
        <f>VLOOKUP(B49,攀登二节拉梯!$B$3:$D$54,3,FALSE)</f>
        <v>100</v>
      </c>
      <c r="M49" s="6">
        <f t="shared" si="3"/>
        <v>40.68</v>
      </c>
      <c r="N49" s="6">
        <f>VLOOKUP(B49,加分项!$B$3:$D$54,3,FALSE)</f>
        <v>1</v>
      </c>
      <c r="O49" s="12">
        <f t="shared" si="4"/>
        <v>41.68</v>
      </c>
      <c r="P49" s="25">
        <f t="shared" si="5"/>
        <v>27</v>
      </c>
      <c r="Q49" s="8"/>
    </row>
    <row r="50" ht="20" customHeight="1" spans="1:17">
      <c r="A50" s="6">
        <v>48</v>
      </c>
      <c r="B50" s="15" t="s">
        <v>41</v>
      </c>
      <c r="C50" s="16">
        <f>VLOOKUP(B50,'1000米跑'!$B$3:$C$54,2,FALSE)</f>
        <v>0</v>
      </c>
      <c r="D50" s="6">
        <f>VLOOKUP(B50,'1000米跑'!$B$3:$D$54,3,FALSE)</f>
        <v>0</v>
      </c>
      <c r="E50" s="21">
        <f>VLOOKUP(B50,'100米跑'!$B$3:$C$54,2,FALSE)</f>
        <v>1383</v>
      </c>
      <c r="F50" s="6">
        <f>VLOOKUP(B50,'100米跑'!$B$3:$D$54,3,FALSE)</f>
        <v>53</v>
      </c>
      <c r="G50" s="6">
        <f>VLOOKUP(B50,单杠引体向上!$B$3:$C$54,2,FALSE)</f>
        <v>26</v>
      </c>
      <c r="H50" s="6">
        <f>VLOOKUP(B50,单杠引体向上!B6:D57,3,FALSE)</f>
        <v>100</v>
      </c>
      <c r="I50" s="16">
        <f>VLOOKUP(B50,负重登10楼!$B$3:$C$54,2,FALSE)</f>
        <v>14163</v>
      </c>
      <c r="J50" s="6">
        <f>VLOOKUP(B50,负重登10楼!$B$3:$D$54,3,FALSE)</f>
        <v>70</v>
      </c>
      <c r="K50" s="14" t="str">
        <f>VLOOKUP(B50,攀登二节拉梯!$B$3:$C$54,2,FALSE)</f>
        <v>7″63</v>
      </c>
      <c r="L50" s="6">
        <f>VLOOKUP(B50,攀登二节拉梯!$B$3:$D$54,3,FALSE)</f>
        <v>100</v>
      </c>
      <c r="M50" s="6">
        <f t="shared" si="3"/>
        <v>38.76</v>
      </c>
      <c r="N50" s="6">
        <f>VLOOKUP(B50,加分项!$B$3:$D$54,3,FALSE)</f>
        <v>1.5</v>
      </c>
      <c r="O50" s="12">
        <f t="shared" si="4"/>
        <v>40.26</v>
      </c>
      <c r="P50" s="25">
        <f t="shared" si="5"/>
        <v>28</v>
      </c>
      <c r="Q50" s="8"/>
    </row>
    <row r="51" ht="20" customHeight="1" spans="1:17">
      <c r="A51" s="6">
        <v>49</v>
      </c>
      <c r="B51" s="6" t="s">
        <v>64</v>
      </c>
      <c r="C51" s="16">
        <f>VLOOKUP(B51,'1000米跑'!$B$3:$C$54,2,FALSE)</f>
        <v>0</v>
      </c>
      <c r="D51" s="6">
        <f>VLOOKUP(B51,'1000米跑'!$B$3:$D$54,3,FALSE)</f>
        <v>0</v>
      </c>
      <c r="E51" s="21">
        <f>VLOOKUP(B51,'100米跑'!$B$3:$C$54,2,FALSE)</f>
        <v>0</v>
      </c>
      <c r="F51" s="6">
        <f>VLOOKUP(B51,'100米跑'!$B$3:$D$54,3,FALSE)</f>
        <v>0</v>
      </c>
      <c r="G51" s="6">
        <f>VLOOKUP(B51,单杠引体向上!$B$3:$C$54,2,FALSE)</f>
        <v>1</v>
      </c>
      <c r="H51" s="6">
        <f>VLOOKUP(B51,单杠引体向上!B22:D73,3,FALSE)</f>
        <v>10</v>
      </c>
      <c r="I51" s="16">
        <f>VLOOKUP(B51,负重登10楼!$B$3:$C$54,2,FALSE)</f>
        <v>0</v>
      </c>
      <c r="J51" s="6">
        <f>VLOOKUP(B51,负重登10楼!$B$3:$D$54,3,FALSE)</f>
        <v>0</v>
      </c>
      <c r="K51" s="14" t="str">
        <f>VLOOKUP(B51,攀登二节拉梯!$B$3:$C$54,2,FALSE)</f>
        <v>13″47</v>
      </c>
      <c r="L51" s="6">
        <f>VLOOKUP(B51,攀登二节拉梯!$B$3:$D$54,3,FALSE)</f>
        <v>86</v>
      </c>
      <c r="M51" s="6">
        <f t="shared" si="3"/>
        <v>11.52</v>
      </c>
      <c r="N51" s="6">
        <f>VLOOKUP(B51,加分项!$B$3:$D$54,3,FALSE)</f>
        <v>1.5</v>
      </c>
      <c r="O51" s="12">
        <f t="shared" si="4"/>
        <v>13.02</v>
      </c>
      <c r="P51" s="25">
        <f t="shared" si="5"/>
        <v>51</v>
      </c>
      <c r="Q51" s="8"/>
    </row>
    <row r="52" ht="20" customHeight="1" spans="1:17">
      <c r="A52" s="6">
        <v>50</v>
      </c>
      <c r="B52" s="6" t="s">
        <v>55</v>
      </c>
      <c r="C52" s="16">
        <f>VLOOKUP(B52,'1000米跑'!$B$3:$C$54,2,FALSE)</f>
        <v>0</v>
      </c>
      <c r="D52" s="6">
        <f>VLOOKUP(B52,'1000米跑'!$B$3:$D$54,3,FALSE)</f>
        <v>0</v>
      </c>
      <c r="E52" s="21">
        <f>VLOOKUP(B52,'100米跑'!$B$3:$C$54,2,FALSE)</f>
        <v>0</v>
      </c>
      <c r="F52" s="6">
        <f>VLOOKUP(B52,'100米跑'!$B$3:$D$54,3,FALSE)</f>
        <v>0</v>
      </c>
      <c r="G52" s="6">
        <f>VLOOKUP(B52,单杠引体向上!$B$3:$C$54,2,FALSE)</f>
        <v>13</v>
      </c>
      <c r="H52" s="6">
        <f>VLOOKUP(B52,单杠引体向上!B42:D93,3,FALSE)</f>
        <v>84</v>
      </c>
      <c r="I52" s="16">
        <f>VLOOKUP(B52,负重登10楼!$B$3:$C$54,2,FALSE)</f>
        <v>21529</v>
      </c>
      <c r="J52" s="6">
        <f>VLOOKUP(B52,负重登10楼!$B$3:$D$54,3,FALSE)</f>
        <v>40</v>
      </c>
      <c r="K52" s="14" t="str">
        <f>VLOOKUP(B52,攀登二节拉梯!$B$3:$C$54,2,FALSE)</f>
        <v>13″19</v>
      </c>
      <c r="L52" s="6">
        <f>VLOOKUP(B52,攀登二节拉梯!$B$3:$D$54,3,FALSE)</f>
        <v>87</v>
      </c>
      <c r="M52" s="6">
        <f t="shared" si="3"/>
        <v>25.32</v>
      </c>
      <c r="N52" s="6">
        <f>VLOOKUP(B52,加分项!$B$3:$D$54,3,FALSE)</f>
        <v>1</v>
      </c>
      <c r="O52" s="12">
        <f t="shared" si="4"/>
        <v>26.32</v>
      </c>
      <c r="P52" s="25">
        <f t="shared" si="5"/>
        <v>42</v>
      </c>
      <c r="Q52" s="8"/>
    </row>
    <row r="53" ht="20" customHeight="1" spans="1:17">
      <c r="A53" s="6">
        <v>51</v>
      </c>
      <c r="B53" s="6" t="s">
        <v>63</v>
      </c>
      <c r="C53" s="16">
        <f>VLOOKUP(B53,'1000米跑'!$B$3:$C$54,2,FALSE)</f>
        <v>0</v>
      </c>
      <c r="D53" s="6">
        <f>VLOOKUP(B53,'1000米跑'!$B$3:$D$54,3,FALSE)</f>
        <v>0</v>
      </c>
      <c r="E53" s="21">
        <f>VLOOKUP(B53,'100米跑'!$B$3:$C$54,2,FALSE)</f>
        <v>1683</v>
      </c>
      <c r="F53" s="6">
        <f>VLOOKUP(B53,'100米跑'!$B$3:$D$54,3,FALSE)</f>
        <v>0</v>
      </c>
      <c r="G53" s="6">
        <f>VLOOKUP(B53,单杠引体向上!$B$3:$C$54,2,FALSE)</f>
        <v>2</v>
      </c>
      <c r="H53" s="6">
        <f>VLOOKUP(B53,单杠引体向上!B43:D94,3,FALSE)</f>
        <v>20</v>
      </c>
      <c r="I53" s="16">
        <f>VLOOKUP(B53,负重登10楼!$B$3:$C$54,2,FALSE)</f>
        <v>25574</v>
      </c>
      <c r="J53" s="6">
        <f>VLOOKUP(B53,负重登10楼!$B$3:$D$54,3,FALSE)</f>
        <v>0</v>
      </c>
      <c r="K53" s="14" t="str">
        <f>VLOOKUP(B53,攀登二节拉梯!$B$3:$C$54,2,FALSE)</f>
        <v>12″22</v>
      </c>
      <c r="L53" s="6">
        <f>VLOOKUP(B53,攀登二节拉梯!$B$3:$D$54,3,FALSE)</f>
        <v>91</v>
      </c>
      <c r="M53" s="6">
        <f t="shared" si="3"/>
        <v>13.32</v>
      </c>
      <c r="N53" s="6">
        <f>VLOOKUP(B53,加分项!$B$3:$D$54,3,FALSE)</f>
        <v>0</v>
      </c>
      <c r="O53" s="12">
        <f t="shared" si="4"/>
        <v>13.32</v>
      </c>
      <c r="P53" s="25">
        <f t="shared" si="5"/>
        <v>50</v>
      </c>
      <c r="Q53" s="8"/>
    </row>
    <row r="54" ht="20" customHeight="1" spans="1:17">
      <c r="A54" s="6">
        <v>52</v>
      </c>
      <c r="B54" s="6" t="s">
        <v>60</v>
      </c>
      <c r="C54" s="16">
        <f>VLOOKUP(B54,'1000米跑'!$B$3:$C$54,2,FALSE)</f>
        <v>0</v>
      </c>
      <c r="D54" s="6">
        <f>VLOOKUP(B54,'1000米跑'!$B$3:$D$54,3,FALSE)</f>
        <v>0</v>
      </c>
      <c r="E54" s="21">
        <f>VLOOKUP(B54,'100米跑'!$B$3:$C$54,2,FALSE)</f>
        <v>0</v>
      </c>
      <c r="F54" s="6">
        <f>VLOOKUP(B54,'100米跑'!$B$3:$D$54,3,FALSE)</f>
        <v>0</v>
      </c>
      <c r="G54" s="6">
        <f>VLOOKUP(B54,单杠引体向上!$B$3:$C$54,2,FALSE)</f>
        <v>1</v>
      </c>
      <c r="H54" s="6">
        <f>VLOOKUP(B54,单杠引体向上!B51:D102,3,FALSE)</f>
        <v>10</v>
      </c>
      <c r="I54" s="16">
        <f>VLOOKUP(B54,负重登10楼!$B$3:$C$54,2,FALSE)</f>
        <v>23499</v>
      </c>
      <c r="J54" s="6">
        <f>VLOOKUP(B54,负重登10楼!$B$3:$D$54,3,FALSE)</f>
        <v>20</v>
      </c>
      <c r="K54" s="14" t="str">
        <f>VLOOKUP(B54,攀登二节拉梯!$B$3:$C$54,2,FALSE)</f>
        <v>10″66</v>
      </c>
      <c r="L54" s="6">
        <f>VLOOKUP(B54,攀登二节拉梯!$B$3:$D$54,3,FALSE)</f>
        <v>97</v>
      </c>
      <c r="M54" s="6">
        <f t="shared" si="3"/>
        <v>15.24</v>
      </c>
      <c r="N54" s="6">
        <f>VLOOKUP(B54,加分项!$B$3:$D$54,3,FALSE)</f>
        <v>0.5</v>
      </c>
      <c r="O54" s="12">
        <f t="shared" si="4"/>
        <v>15.74</v>
      </c>
      <c r="P54" s="25">
        <f t="shared" si="5"/>
        <v>47</v>
      </c>
      <c r="Q54" s="8"/>
    </row>
    <row r="60" ht="23.25" spans="1:17">
      <c r="A60" s="9"/>
      <c r="B60" s="9"/>
      <c r="C60" s="23"/>
      <c r="D60" s="23"/>
      <c r="E60" s="23"/>
      <c r="F60" s="9"/>
      <c r="G60" s="9"/>
      <c r="H60" s="24"/>
      <c r="I60" s="24"/>
      <c r="J60" s="23"/>
      <c r="K60" s="23"/>
      <c r="L60" s="23"/>
      <c r="M60" s="23"/>
      <c r="N60" s="23"/>
      <c r="O60" s="23"/>
      <c r="P60" s="24"/>
      <c r="Q60" s="24"/>
    </row>
    <row r="61" ht="23.25" spans="1:17">
      <c r="A61" s="9"/>
      <c r="B61" s="9"/>
      <c r="C61" s="23"/>
      <c r="D61" s="23"/>
      <c r="E61" s="23"/>
      <c r="F61" s="24"/>
      <c r="G61" s="24"/>
      <c r="H61" s="24"/>
      <c r="I61" s="24"/>
      <c r="J61" s="23"/>
      <c r="K61" s="23"/>
      <c r="L61" s="23"/>
      <c r="M61" s="23"/>
      <c r="N61" s="23"/>
      <c r="O61" s="23"/>
      <c r="P61" s="24"/>
      <c r="Q61" s="24"/>
    </row>
    <row r="62" ht="23.25" spans="1:17">
      <c r="A62" s="9"/>
      <c r="B62" s="9"/>
      <c r="C62" s="23"/>
      <c r="D62" s="23"/>
      <c r="E62" s="23"/>
      <c r="F62" s="24"/>
      <c r="G62" s="24"/>
      <c r="H62" s="24"/>
      <c r="I62" s="24"/>
      <c r="J62" s="23"/>
      <c r="K62" s="23"/>
      <c r="L62" s="23"/>
      <c r="M62" s="23"/>
      <c r="N62" s="23"/>
      <c r="O62" s="23"/>
      <c r="P62" s="24"/>
      <c r="Q62" s="24"/>
    </row>
    <row r="63" ht="23.25" spans="1:17">
      <c r="A63" s="9"/>
      <c r="B63" s="9"/>
      <c r="C63" s="23"/>
      <c r="D63" s="23"/>
      <c r="E63" s="23"/>
      <c r="F63" s="24"/>
      <c r="G63" s="24"/>
      <c r="H63" s="24"/>
      <c r="I63" s="24"/>
      <c r="J63" s="23"/>
      <c r="K63" s="23"/>
      <c r="L63" s="23"/>
      <c r="M63" s="23"/>
      <c r="N63" s="23"/>
      <c r="O63" s="23"/>
      <c r="P63" s="24"/>
      <c r="Q63" s="24"/>
    </row>
    <row r="64" ht="23.25" spans="1:17">
      <c r="A64" s="9"/>
      <c r="B64" s="9"/>
      <c r="C64" s="23"/>
      <c r="D64" s="23"/>
      <c r="E64" s="23"/>
      <c r="F64" s="9"/>
      <c r="G64" s="9"/>
      <c r="H64" s="24"/>
      <c r="I64" s="24"/>
      <c r="J64" s="23"/>
      <c r="K64" s="23"/>
      <c r="L64" s="23"/>
      <c r="M64" s="23"/>
      <c r="N64" s="23"/>
      <c r="O64" s="23"/>
      <c r="P64" s="24"/>
      <c r="Q64" s="24"/>
    </row>
    <row r="65" ht="23.25" spans="1:17">
      <c r="A65" s="9"/>
      <c r="B65" s="9"/>
      <c r="C65" s="23"/>
      <c r="D65" s="23"/>
      <c r="E65" s="23"/>
      <c r="F65" s="9"/>
      <c r="G65" s="9"/>
      <c r="H65" s="24"/>
      <c r="I65" s="24"/>
      <c r="J65" s="23"/>
      <c r="K65" s="23"/>
      <c r="L65" s="23"/>
      <c r="M65" s="23"/>
      <c r="N65" s="23"/>
      <c r="O65" s="23"/>
      <c r="P65" s="24"/>
      <c r="Q65" s="24"/>
    </row>
    <row r="66" ht="23.25" spans="1:17">
      <c r="A66" s="9"/>
      <c r="B66" s="9"/>
      <c r="C66" s="23"/>
      <c r="D66" s="23"/>
      <c r="E66" s="23"/>
      <c r="F66" s="9"/>
      <c r="G66" s="9"/>
      <c r="H66" s="24"/>
      <c r="I66" s="24"/>
      <c r="J66" s="23"/>
      <c r="K66" s="23"/>
      <c r="L66" s="23"/>
      <c r="M66" s="23"/>
      <c r="N66" s="23"/>
      <c r="O66" s="23"/>
      <c r="P66" s="24"/>
      <c r="Q66" s="24"/>
    </row>
    <row r="67" ht="23.25" spans="1:17">
      <c r="A67" s="9"/>
      <c r="B67" s="9"/>
      <c r="C67" s="23"/>
      <c r="D67" s="23"/>
      <c r="E67" s="23"/>
      <c r="F67" s="9"/>
      <c r="G67" s="9"/>
      <c r="H67" s="24"/>
      <c r="I67" s="24"/>
      <c r="J67" s="23"/>
      <c r="K67" s="23"/>
      <c r="L67" s="23"/>
      <c r="M67" s="23"/>
      <c r="N67" s="23"/>
      <c r="O67" s="23"/>
      <c r="P67" s="24"/>
      <c r="Q67" s="24"/>
    </row>
    <row r="68" ht="23.25" spans="1:17">
      <c r="A68" s="9"/>
      <c r="B68" s="9"/>
      <c r="C68" s="23"/>
      <c r="D68" s="23"/>
      <c r="E68" s="23"/>
      <c r="F68" s="9"/>
      <c r="G68" s="9"/>
      <c r="H68" s="24"/>
      <c r="I68" s="24"/>
      <c r="J68" s="23"/>
      <c r="K68" s="23"/>
      <c r="L68" s="23"/>
      <c r="M68" s="23"/>
      <c r="N68" s="23"/>
      <c r="O68" s="23"/>
      <c r="P68" s="24"/>
      <c r="Q68" s="24"/>
    </row>
    <row r="69" ht="23.25" spans="1:17">
      <c r="A69" s="9"/>
      <c r="B69" s="9"/>
      <c r="C69" s="23"/>
      <c r="D69" s="23"/>
      <c r="E69" s="23"/>
      <c r="F69" s="9"/>
      <c r="G69" s="9"/>
      <c r="H69" s="24"/>
      <c r="I69" s="24"/>
      <c r="J69" s="23"/>
      <c r="K69" s="23"/>
      <c r="L69" s="23"/>
      <c r="M69" s="23"/>
      <c r="N69" s="23"/>
      <c r="O69" s="23"/>
      <c r="P69" s="24"/>
      <c r="Q69" s="24"/>
    </row>
    <row r="70" ht="23.25" spans="1:17">
      <c r="A70" s="9"/>
      <c r="B70" s="9"/>
      <c r="C70" s="23"/>
      <c r="D70" s="23"/>
      <c r="E70" s="23"/>
      <c r="F70" s="9"/>
      <c r="G70" s="9"/>
      <c r="H70" s="24"/>
      <c r="I70" s="24"/>
      <c r="J70" s="23"/>
      <c r="K70" s="23"/>
      <c r="L70" s="23"/>
      <c r="M70" s="23"/>
      <c r="N70" s="23"/>
      <c r="O70" s="23"/>
      <c r="P70" s="24"/>
      <c r="Q70" s="24"/>
    </row>
    <row r="71" ht="23.25" spans="1:17">
      <c r="A71" s="9"/>
      <c r="B71" s="9"/>
      <c r="C71" s="23"/>
      <c r="D71" s="23"/>
      <c r="E71" s="23"/>
      <c r="F71" s="9"/>
      <c r="G71" s="9"/>
      <c r="H71" s="24"/>
      <c r="I71" s="24"/>
      <c r="J71" s="23"/>
      <c r="K71" s="23"/>
      <c r="L71" s="23"/>
      <c r="M71" s="23"/>
      <c r="N71" s="23"/>
      <c r="O71" s="23"/>
      <c r="P71" s="24"/>
      <c r="Q71" s="24"/>
    </row>
    <row r="72" ht="23.25" spans="1:17">
      <c r="A72" s="9"/>
      <c r="B72" s="9"/>
      <c r="C72" s="23"/>
      <c r="D72" s="23"/>
      <c r="E72" s="23"/>
      <c r="F72" s="9"/>
      <c r="G72" s="9"/>
      <c r="H72" s="24"/>
      <c r="I72" s="24"/>
      <c r="J72" s="23"/>
      <c r="K72" s="23"/>
      <c r="L72" s="23"/>
      <c r="M72" s="23"/>
      <c r="N72" s="23"/>
      <c r="O72" s="23"/>
      <c r="P72" s="24"/>
      <c r="Q72" s="24"/>
    </row>
    <row r="73" ht="23.25" spans="1:17">
      <c r="A73" s="9"/>
      <c r="B73" s="9"/>
      <c r="C73" s="23"/>
      <c r="D73" s="23"/>
      <c r="E73" s="23"/>
      <c r="F73" s="9"/>
      <c r="G73" s="9"/>
      <c r="H73" s="24"/>
      <c r="I73" s="24"/>
      <c r="J73" s="23"/>
      <c r="K73" s="23"/>
      <c r="L73" s="23"/>
      <c r="M73" s="23"/>
      <c r="N73" s="23"/>
      <c r="O73" s="23"/>
      <c r="P73" s="24"/>
      <c r="Q73" s="24"/>
    </row>
    <row r="74" ht="23.25" spans="1:17">
      <c r="A74" s="9"/>
      <c r="B74" s="9"/>
      <c r="C74" s="23"/>
      <c r="D74" s="23"/>
      <c r="E74" s="23"/>
      <c r="F74" s="9"/>
      <c r="G74" s="9"/>
      <c r="H74" s="24"/>
      <c r="I74" s="24"/>
      <c r="J74" s="23"/>
      <c r="K74" s="23"/>
      <c r="L74" s="23"/>
      <c r="M74" s="23"/>
      <c r="N74" s="23"/>
      <c r="O74" s="23"/>
      <c r="P74" s="24"/>
      <c r="Q74" s="24"/>
    </row>
    <row r="75" ht="23.25" spans="1:17">
      <c r="A75" s="9"/>
      <c r="B75" s="9"/>
      <c r="C75" s="23"/>
      <c r="D75" s="23"/>
      <c r="E75" s="23"/>
      <c r="F75" s="9"/>
      <c r="G75" s="9"/>
      <c r="H75" s="24"/>
      <c r="I75" s="24"/>
      <c r="J75" s="23"/>
      <c r="K75" s="23"/>
      <c r="L75" s="23"/>
      <c r="M75" s="23"/>
      <c r="N75" s="23"/>
      <c r="O75" s="23"/>
      <c r="P75" s="24"/>
      <c r="Q75" s="24"/>
    </row>
    <row r="76" ht="23.25" spans="1:17">
      <c r="A76" s="9"/>
      <c r="B76" s="9"/>
      <c r="C76" s="23"/>
      <c r="D76" s="23"/>
      <c r="E76" s="23"/>
      <c r="F76" s="9"/>
      <c r="G76" s="9"/>
      <c r="H76" s="24"/>
      <c r="I76" s="24"/>
      <c r="J76" s="23"/>
      <c r="K76" s="23"/>
      <c r="L76" s="23"/>
      <c r="M76" s="23"/>
      <c r="N76" s="23"/>
      <c r="O76" s="23"/>
      <c r="P76" s="24"/>
      <c r="Q76" s="24"/>
    </row>
    <row r="77" ht="23.25" spans="1:17">
      <c r="A77" s="9"/>
      <c r="B77" s="9"/>
      <c r="C77" s="23"/>
      <c r="D77" s="23"/>
      <c r="E77" s="23"/>
      <c r="F77" s="9"/>
      <c r="G77" s="9"/>
      <c r="H77" s="24"/>
      <c r="I77" s="24"/>
      <c r="J77" s="23"/>
      <c r="K77" s="23"/>
      <c r="L77" s="23"/>
      <c r="M77" s="23"/>
      <c r="N77" s="23"/>
      <c r="O77" s="23"/>
      <c r="P77" s="24"/>
      <c r="Q77" s="24"/>
    </row>
    <row r="78" ht="23.25" spans="1:17">
      <c r="A78" s="9"/>
      <c r="B78" s="9"/>
      <c r="C78" s="23"/>
      <c r="D78" s="23"/>
      <c r="E78" s="23"/>
      <c r="F78" s="9"/>
      <c r="G78" s="9"/>
      <c r="H78" s="24"/>
      <c r="I78" s="24"/>
      <c r="J78" s="23"/>
      <c r="K78" s="23"/>
      <c r="L78" s="23"/>
      <c r="M78" s="23"/>
      <c r="N78" s="23"/>
      <c r="O78" s="23"/>
      <c r="P78" s="24"/>
      <c r="Q78" s="24"/>
    </row>
    <row r="79" ht="23.25" spans="1:17">
      <c r="A79" s="9"/>
      <c r="B79" s="9"/>
      <c r="C79" s="23"/>
      <c r="D79" s="23"/>
      <c r="E79" s="23"/>
      <c r="F79" s="9"/>
      <c r="G79" s="9"/>
      <c r="H79" s="24"/>
      <c r="I79" s="24"/>
      <c r="J79" s="23"/>
      <c r="K79" s="23"/>
      <c r="L79" s="23"/>
      <c r="M79" s="23"/>
      <c r="N79" s="23"/>
      <c r="O79" s="23"/>
      <c r="P79" s="24"/>
      <c r="Q79" s="24"/>
    </row>
    <row r="80" ht="23.25" spans="1:17">
      <c r="A80" s="9"/>
      <c r="B80" s="9"/>
      <c r="C80" s="23"/>
      <c r="D80" s="23"/>
      <c r="E80" s="23"/>
      <c r="F80" s="9"/>
      <c r="G80" s="9"/>
      <c r="H80" s="24"/>
      <c r="I80" s="24"/>
      <c r="J80" s="23"/>
      <c r="K80" s="23"/>
      <c r="L80" s="23"/>
      <c r="M80" s="23"/>
      <c r="N80" s="23"/>
      <c r="O80" s="23"/>
      <c r="P80" s="24"/>
      <c r="Q80" s="24"/>
    </row>
    <row r="81" ht="23.25" spans="1:17">
      <c r="A81" s="9"/>
      <c r="B81" s="9"/>
      <c r="C81" s="23"/>
      <c r="D81" s="23"/>
      <c r="E81" s="23"/>
      <c r="F81" s="9"/>
      <c r="G81" s="9"/>
      <c r="H81" s="24"/>
      <c r="I81" s="24"/>
      <c r="J81" s="23"/>
      <c r="K81" s="23"/>
      <c r="L81" s="23"/>
      <c r="M81" s="23"/>
      <c r="N81" s="23"/>
      <c r="O81" s="23"/>
      <c r="P81" s="24"/>
      <c r="Q81" s="24"/>
    </row>
    <row r="82" ht="23.25" spans="1:17">
      <c r="A82" s="9"/>
      <c r="B82" s="9"/>
      <c r="C82" s="23"/>
      <c r="D82" s="23"/>
      <c r="E82" s="23"/>
      <c r="F82" s="9"/>
      <c r="G82" s="9"/>
      <c r="H82" s="24"/>
      <c r="I82" s="24"/>
      <c r="J82" s="23"/>
      <c r="K82" s="23"/>
      <c r="L82" s="23"/>
      <c r="M82" s="23"/>
      <c r="N82" s="23"/>
      <c r="O82" s="23"/>
      <c r="P82" s="24"/>
      <c r="Q82" s="24"/>
    </row>
    <row r="83" ht="23.25" spans="1:17">
      <c r="A83" s="9"/>
      <c r="B83" s="9"/>
      <c r="C83" s="23"/>
      <c r="D83" s="23"/>
      <c r="E83" s="23"/>
      <c r="F83" s="9"/>
      <c r="G83" s="9"/>
      <c r="H83" s="24"/>
      <c r="I83" s="24"/>
      <c r="J83" s="23"/>
      <c r="K83" s="23"/>
      <c r="L83" s="23"/>
      <c r="M83" s="23"/>
      <c r="N83" s="23"/>
      <c r="O83" s="23"/>
      <c r="P83" s="24"/>
      <c r="Q83" s="24"/>
    </row>
    <row r="84" ht="23.25" spans="1:17">
      <c r="A84" s="9"/>
      <c r="B84" s="9"/>
      <c r="C84" s="23"/>
      <c r="D84" s="23"/>
      <c r="E84" s="23"/>
      <c r="F84" s="9"/>
      <c r="G84" s="9"/>
      <c r="H84" s="24"/>
      <c r="I84" s="24"/>
      <c r="J84" s="23"/>
      <c r="K84" s="23"/>
      <c r="L84" s="23"/>
      <c r="M84" s="23"/>
      <c r="N84" s="23"/>
      <c r="O84" s="23"/>
      <c r="P84" s="24"/>
      <c r="Q84" s="24"/>
    </row>
    <row r="85" ht="23.25" spans="1:17">
      <c r="A85" s="9"/>
      <c r="B85" s="9"/>
      <c r="C85" s="23"/>
      <c r="D85" s="23"/>
      <c r="E85" s="23"/>
      <c r="F85" s="9"/>
      <c r="G85" s="9"/>
      <c r="H85" s="24"/>
      <c r="I85" s="24"/>
      <c r="J85" s="23"/>
      <c r="K85" s="23"/>
      <c r="L85" s="23"/>
      <c r="M85" s="23"/>
      <c r="N85" s="23"/>
      <c r="O85" s="23"/>
      <c r="P85" s="24"/>
      <c r="Q85" s="24"/>
    </row>
    <row r="86" ht="23.25" spans="1:17">
      <c r="A86" s="9"/>
      <c r="B86" s="9"/>
      <c r="C86" s="23"/>
      <c r="D86" s="23"/>
      <c r="E86" s="23"/>
      <c r="F86" s="9"/>
      <c r="G86" s="9"/>
      <c r="H86" s="24"/>
      <c r="I86" s="24"/>
      <c r="J86" s="23"/>
      <c r="K86" s="23"/>
      <c r="L86" s="23"/>
      <c r="M86" s="23"/>
      <c r="N86" s="23"/>
      <c r="O86" s="23"/>
      <c r="P86" s="24"/>
      <c r="Q86" s="24"/>
    </row>
    <row r="87" ht="23.25" spans="1:17">
      <c r="A87" s="9"/>
      <c r="B87" s="9"/>
      <c r="C87" s="23"/>
      <c r="D87" s="23"/>
      <c r="E87" s="23"/>
      <c r="F87" s="9"/>
      <c r="G87" s="9"/>
      <c r="H87" s="24"/>
      <c r="I87" s="24"/>
      <c r="J87" s="23"/>
      <c r="K87" s="23"/>
      <c r="L87" s="23"/>
      <c r="M87" s="23"/>
      <c r="N87" s="23"/>
      <c r="O87" s="23"/>
      <c r="P87" s="24"/>
      <c r="Q87" s="24"/>
    </row>
    <row r="88" ht="23.25" spans="1:17">
      <c r="A88" s="9"/>
      <c r="B88" s="9"/>
      <c r="C88" s="23"/>
      <c r="D88" s="23"/>
      <c r="E88" s="23"/>
      <c r="F88" s="9"/>
      <c r="G88" s="9"/>
      <c r="H88" s="24"/>
      <c r="I88" s="24"/>
      <c r="J88" s="23"/>
      <c r="K88" s="23"/>
      <c r="L88" s="23"/>
      <c r="M88" s="23"/>
      <c r="N88" s="23"/>
      <c r="O88" s="23"/>
      <c r="P88" s="24"/>
      <c r="Q88" s="24"/>
    </row>
  </sheetData>
  <mergeCells count="1">
    <mergeCell ref="A1:Q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opLeftCell="A13" workbookViewId="0">
      <selection activeCell="E51" sqref="E51"/>
    </sheetView>
  </sheetViews>
  <sheetFormatPr defaultColWidth="9" defaultRowHeight="15" outlineLevelCol="4"/>
  <cols>
    <col min="1" max="2" width="9" style="1"/>
    <col min="3" max="3" width="17.875" style="1" customWidth="1"/>
    <col min="4" max="4" width="18" style="1" customWidth="1"/>
    <col min="5" max="5" width="22.25" style="1" customWidth="1"/>
    <col min="6" max="16384" width="9" style="1"/>
  </cols>
  <sheetData>
    <row r="1" ht="51" customHeight="1" spans="1:5">
      <c r="A1" s="11" t="s">
        <v>81</v>
      </c>
      <c r="B1" s="3"/>
      <c r="C1" s="3"/>
      <c r="D1" s="3"/>
      <c r="E1" s="3"/>
    </row>
    <row r="2" ht="23.25" spans="1:5">
      <c r="A2" s="12" t="s">
        <v>68</v>
      </c>
      <c r="B2" s="12" t="s">
        <v>69</v>
      </c>
      <c r="C2" s="13" t="s">
        <v>82</v>
      </c>
      <c r="D2" s="4" t="s">
        <v>83</v>
      </c>
      <c r="E2" s="12" t="s">
        <v>80</v>
      </c>
    </row>
    <row r="3" ht="18.75" spans="1:5">
      <c r="A3" s="6">
        <v>1</v>
      </c>
      <c r="B3" s="6" t="s">
        <v>16</v>
      </c>
      <c r="C3" s="16">
        <v>30510</v>
      </c>
      <c r="D3" s="6">
        <v>100</v>
      </c>
      <c r="E3" s="17"/>
    </row>
    <row r="4" ht="18.75" spans="1:5">
      <c r="A4" s="6">
        <v>2</v>
      </c>
      <c r="B4" s="6" t="s">
        <v>59</v>
      </c>
      <c r="C4" s="16">
        <v>45904</v>
      </c>
      <c r="D4" s="6">
        <v>0</v>
      </c>
      <c r="E4" s="17"/>
    </row>
    <row r="5" ht="18.75" spans="1:5">
      <c r="A5" s="6">
        <v>3</v>
      </c>
      <c r="B5" s="6" t="s">
        <v>13</v>
      </c>
      <c r="C5" s="16">
        <v>34044</v>
      </c>
      <c r="D5" s="6">
        <v>70</v>
      </c>
      <c r="E5" s="17"/>
    </row>
    <row r="6" ht="18.75" spans="1:5">
      <c r="A6" s="6">
        <v>4</v>
      </c>
      <c r="B6" s="15" t="s">
        <v>41</v>
      </c>
      <c r="C6" s="16"/>
      <c r="D6" s="6"/>
      <c r="E6" s="17" t="s">
        <v>84</v>
      </c>
    </row>
    <row r="7" ht="18.75" spans="1:5">
      <c r="A7" s="6">
        <v>5</v>
      </c>
      <c r="B7" s="6" t="s">
        <v>29</v>
      </c>
      <c r="C7" s="16">
        <v>40621</v>
      </c>
      <c r="D7" s="6">
        <v>44</v>
      </c>
      <c r="E7" s="17"/>
    </row>
    <row r="8" ht="18.75" spans="1:5">
      <c r="A8" s="6">
        <v>6</v>
      </c>
      <c r="B8" s="6" t="s">
        <v>27</v>
      </c>
      <c r="C8" s="16">
        <v>35451</v>
      </c>
      <c r="D8" s="6">
        <v>56</v>
      </c>
      <c r="E8" s="17"/>
    </row>
    <row r="9" ht="18.75" spans="1:5">
      <c r="A9" s="6">
        <v>7</v>
      </c>
      <c r="B9" s="15" t="s">
        <v>28</v>
      </c>
      <c r="C9" s="16">
        <v>34192</v>
      </c>
      <c r="D9" s="6">
        <v>69</v>
      </c>
      <c r="E9" s="17"/>
    </row>
    <row r="10" ht="18.75" spans="1:5">
      <c r="A10" s="6">
        <v>8</v>
      </c>
      <c r="B10" s="6" t="s">
        <v>15</v>
      </c>
      <c r="C10" s="16">
        <v>31859</v>
      </c>
      <c r="D10" s="6">
        <v>91</v>
      </c>
      <c r="E10" s="17"/>
    </row>
    <row r="11" ht="18.75" spans="1:5">
      <c r="A11" s="6">
        <v>9</v>
      </c>
      <c r="B11" s="6" t="s">
        <v>35</v>
      </c>
      <c r="C11" s="16">
        <v>35740</v>
      </c>
      <c r="D11" s="6">
        <v>53</v>
      </c>
      <c r="E11" s="17"/>
    </row>
    <row r="12" ht="18.75" spans="1:5">
      <c r="A12" s="6">
        <v>10</v>
      </c>
      <c r="B12" s="15" t="s">
        <v>49</v>
      </c>
      <c r="C12" s="16">
        <v>44594</v>
      </c>
      <c r="D12" s="6">
        <v>0</v>
      </c>
      <c r="E12" s="17"/>
    </row>
    <row r="13" ht="18.75" spans="1:5">
      <c r="A13" s="6">
        <v>11</v>
      </c>
      <c r="B13" s="6" t="s">
        <v>51</v>
      </c>
      <c r="C13" s="16">
        <v>41039</v>
      </c>
      <c r="D13" s="6">
        <v>40</v>
      </c>
      <c r="E13" s="17"/>
    </row>
    <row r="14" ht="18.75" spans="1:5">
      <c r="A14" s="6">
        <v>12</v>
      </c>
      <c r="B14" s="6" t="s">
        <v>19</v>
      </c>
      <c r="C14" s="16">
        <v>32568</v>
      </c>
      <c r="D14" s="6">
        <v>85</v>
      </c>
      <c r="E14" s="17"/>
    </row>
    <row r="15" ht="18.75" spans="1:5">
      <c r="A15" s="6">
        <v>13</v>
      </c>
      <c r="B15" s="6" t="s">
        <v>26</v>
      </c>
      <c r="C15" s="16">
        <v>35876</v>
      </c>
      <c r="D15" s="6">
        <v>52</v>
      </c>
      <c r="E15" s="17"/>
    </row>
    <row r="16" ht="18.75" spans="1:5">
      <c r="A16" s="6">
        <v>14</v>
      </c>
      <c r="B16" s="15" t="s">
        <v>37</v>
      </c>
      <c r="C16" s="16">
        <v>40498</v>
      </c>
      <c r="D16" s="6">
        <v>46</v>
      </c>
      <c r="E16" s="17"/>
    </row>
    <row r="17" ht="18.75" spans="1:5">
      <c r="A17" s="6">
        <v>15</v>
      </c>
      <c r="B17" s="6" t="s">
        <v>38</v>
      </c>
      <c r="C17" s="16">
        <v>40753</v>
      </c>
      <c r="D17" s="6">
        <v>47</v>
      </c>
      <c r="E17" s="17"/>
    </row>
    <row r="18" ht="18.75" spans="1:5">
      <c r="A18" s="6">
        <v>16</v>
      </c>
      <c r="B18" s="6" t="s">
        <v>17</v>
      </c>
      <c r="C18" s="16">
        <v>30474</v>
      </c>
      <c r="D18" s="6">
        <v>100</v>
      </c>
      <c r="E18" s="17"/>
    </row>
    <row r="19" ht="18.75" spans="1:5">
      <c r="A19" s="6">
        <v>17</v>
      </c>
      <c r="B19" s="6" t="s">
        <v>47</v>
      </c>
      <c r="C19" s="16">
        <v>42729</v>
      </c>
      <c r="D19" s="6">
        <v>23</v>
      </c>
      <c r="E19" s="17"/>
    </row>
    <row r="20" ht="18.75" spans="1:5">
      <c r="A20" s="6">
        <v>18</v>
      </c>
      <c r="B20" s="6" t="s">
        <v>21</v>
      </c>
      <c r="C20" s="16">
        <v>33174</v>
      </c>
      <c r="D20" s="6">
        <v>79</v>
      </c>
      <c r="E20" s="17"/>
    </row>
    <row r="21" ht="18.75" spans="1:5">
      <c r="A21" s="6">
        <v>19</v>
      </c>
      <c r="B21" s="6" t="s">
        <v>23</v>
      </c>
      <c r="C21" s="16">
        <v>35371</v>
      </c>
      <c r="D21" s="6">
        <v>57</v>
      </c>
      <c r="E21" s="17"/>
    </row>
    <row r="22" ht="18.75" spans="1:5">
      <c r="A22" s="6">
        <v>20</v>
      </c>
      <c r="B22" s="6" t="s">
        <v>64</v>
      </c>
      <c r="C22" s="16"/>
      <c r="D22" s="6"/>
      <c r="E22" s="17" t="s">
        <v>84</v>
      </c>
    </row>
    <row r="23" ht="18.75" spans="1:5">
      <c r="A23" s="6">
        <v>21</v>
      </c>
      <c r="B23" s="15" t="s">
        <v>36</v>
      </c>
      <c r="C23" s="16">
        <v>34577</v>
      </c>
      <c r="D23" s="6">
        <v>65</v>
      </c>
      <c r="E23" s="17"/>
    </row>
    <row r="24" ht="18.75" spans="1:5">
      <c r="A24" s="6">
        <v>22</v>
      </c>
      <c r="B24" s="6" t="s">
        <v>52</v>
      </c>
      <c r="C24" s="16">
        <v>41013</v>
      </c>
      <c r="D24" s="6">
        <v>40</v>
      </c>
      <c r="E24" s="17"/>
    </row>
    <row r="25" ht="18.75" spans="1:5">
      <c r="A25" s="6">
        <v>23</v>
      </c>
      <c r="B25" s="6" t="s">
        <v>62</v>
      </c>
      <c r="C25" s="16">
        <v>44005</v>
      </c>
      <c r="D25" s="6">
        <v>10</v>
      </c>
      <c r="E25" s="17"/>
    </row>
    <row r="26" ht="18.75" spans="1:5">
      <c r="A26" s="6">
        <v>24</v>
      </c>
      <c r="B26" s="6" t="s">
        <v>30</v>
      </c>
      <c r="C26" s="16">
        <v>40432</v>
      </c>
      <c r="D26" s="6">
        <v>46</v>
      </c>
      <c r="E26" s="17"/>
    </row>
    <row r="27" ht="18.75" spans="1:5">
      <c r="A27" s="6">
        <v>25</v>
      </c>
      <c r="B27" s="6" t="s">
        <v>65</v>
      </c>
      <c r="C27" s="16">
        <v>50048</v>
      </c>
      <c r="D27" s="6">
        <v>0</v>
      </c>
      <c r="E27" s="17"/>
    </row>
    <row r="28" ht="18.75" spans="1:5">
      <c r="A28" s="6">
        <v>26</v>
      </c>
      <c r="B28" s="6" t="s">
        <v>25</v>
      </c>
      <c r="C28" s="16">
        <v>35322</v>
      </c>
      <c r="D28" s="6">
        <v>57</v>
      </c>
      <c r="E28" s="17"/>
    </row>
    <row r="29" ht="18.75" spans="1:5">
      <c r="A29" s="6">
        <v>27</v>
      </c>
      <c r="B29" s="6" t="s">
        <v>42</v>
      </c>
      <c r="C29" s="16">
        <v>42012</v>
      </c>
      <c r="D29" s="6">
        <v>30</v>
      </c>
      <c r="E29" s="17"/>
    </row>
    <row r="30" ht="20.25" spans="1:5">
      <c r="A30" s="6">
        <v>28</v>
      </c>
      <c r="B30" s="6" t="s">
        <v>43</v>
      </c>
      <c r="C30" s="16">
        <v>40251</v>
      </c>
      <c r="D30" s="6">
        <v>48</v>
      </c>
      <c r="E30" s="22"/>
    </row>
    <row r="31" ht="20.25" spans="1:5">
      <c r="A31" s="6">
        <v>29</v>
      </c>
      <c r="B31" s="6" t="s">
        <v>20</v>
      </c>
      <c r="C31" s="16">
        <v>33025</v>
      </c>
      <c r="D31" s="6">
        <v>80</v>
      </c>
      <c r="E31" s="22"/>
    </row>
    <row r="32" ht="18.75" spans="1:5">
      <c r="A32" s="6">
        <v>30</v>
      </c>
      <c r="B32" s="6" t="s">
        <v>39</v>
      </c>
      <c r="C32" s="16">
        <v>34947</v>
      </c>
      <c r="D32" s="6">
        <v>59</v>
      </c>
      <c r="E32" s="17"/>
    </row>
    <row r="33" ht="18.75" spans="1:5">
      <c r="A33" s="6">
        <v>31</v>
      </c>
      <c r="B33" s="6" t="s">
        <v>22</v>
      </c>
      <c r="C33" s="16">
        <v>33446</v>
      </c>
      <c r="D33" s="6">
        <v>76</v>
      </c>
      <c r="E33" s="17"/>
    </row>
    <row r="34" ht="18.75" spans="1:5">
      <c r="A34" s="6">
        <v>32</v>
      </c>
      <c r="B34" s="6" t="s">
        <v>57</v>
      </c>
      <c r="C34" s="16">
        <v>44981</v>
      </c>
      <c r="D34" s="6">
        <v>0</v>
      </c>
      <c r="E34" s="17"/>
    </row>
    <row r="35" ht="18.75" spans="1:5">
      <c r="A35" s="6">
        <v>33</v>
      </c>
      <c r="B35" s="6" t="s">
        <v>44</v>
      </c>
      <c r="C35" s="16">
        <v>41830</v>
      </c>
      <c r="D35" s="6">
        <v>32</v>
      </c>
      <c r="E35" s="17"/>
    </row>
    <row r="36" ht="18.75" spans="1:5">
      <c r="A36" s="6">
        <v>34</v>
      </c>
      <c r="B36" s="6" t="s">
        <v>18</v>
      </c>
      <c r="C36" s="16">
        <v>34186</v>
      </c>
      <c r="D36" s="6">
        <v>69</v>
      </c>
      <c r="E36" s="17"/>
    </row>
    <row r="37" ht="18.75" spans="1:5">
      <c r="A37" s="6">
        <v>35</v>
      </c>
      <c r="B37" s="6" t="s">
        <v>58</v>
      </c>
      <c r="C37" s="16">
        <v>44718</v>
      </c>
      <c r="D37" s="6">
        <v>0</v>
      </c>
      <c r="E37" s="17"/>
    </row>
    <row r="38" ht="18.75" spans="1:5">
      <c r="A38" s="6">
        <v>36</v>
      </c>
      <c r="B38" s="6" t="s">
        <v>50</v>
      </c>
      <c r="C38" s="16">
        <v>40155</v>
      </c>
      <c r="D38" s="6">
        <v>49</v>
      </c>
      <c r="E38" s="17"/>
    </row>
    <row r="39" ht="18.75" spans="1:5">
      <c r="A39" s="6">
        <v>37</v>
      </c>
      <c r="B39" s="6" t="s">
        <v>31</v>
      </c>
      <c r="C39" s="16">
        <v>34704</v>
      </c>
      <c r="D39" s="6">
        <v>63</v>
      </c>
      <c r="E39" s="17"/>
    </row>
    <row r="40" ht="18.75" spans="1:5">
      <c r="A40" s="6">
        <v>38</v>
      </c>
      <c r="B40" s="6" t="s">
        <v>56</v>
      </c>
      <c r="C40" s="16">
        <v>41760</v>
      </c>
      <c r="D40" s="6">
        <v>33</v>
      </c>
      <c r="E40" s="17"/>
    </row>
    <row r="41" ht="18.75" spans="1:5">
      <c r="A41" s="6">
        <v>39</v>
      </c>
      <c r="B41" s="6" t="s">
        <v>46</v>
      </c>
      <c r="C41" s="16">
        <v>35309</v>
      </c>
      <c r="D41" s="6">
        <v>57</v>
      </c>
      <c r="E41" s="17"/>
    </row>
    <row r="42" ht="18.75" spans="1:5">
      <c r="A42" s="6">
        <v>40</v>
      </c>
      <c r="B42" s="6" t="s">
        <v>55</v>
      </c>
      <c r="C42" s="16"/>
      <c r="D42" s="6"/>
      <c r="E42" s="17" t="s">
        <v>84</v>
      </c>
    </row>
    <row r="43" ht="18.75" spans="1:5">
      <c r="A43" s="6">
        <v>41</v>
      </c>
      <c r="B43" s="6" t="s">
        <v>63</v>
      </c>
      <c r="C43" s="16"/>
      <c r="D43" s="6"/>
      <c r="E43" s="17" t="s">
        <v>84</v>
      </c>
    </row>
    <row r="44" ht="18.75" spans="1:5">
      <c r="A44" s="6">
        <v>42</v>
      </c>
      <c r="B44" s="6" t="s">
        <v>34</v>
      </c>
      <c r="C44" s="16">
        <v>35372</v>
      </c>
      <c r="D44" s="6">
        <v>57</v>
      </c>
      <c r="E44" s="17"/>
    </row>
    <row r="45" ht="18.75" spans="1:5">
      <c r="A45" s="6">
        <v>43</v>
      </c>
      <c r="B45" s="6" t="s">
        <v>61</v>
      </c>
      <c r="C45" s="16">
        <v>51865</v>
      </c>
      <c r="D45" s="6">
        <v>0</v>
      </c>
      <c r="E45" s="17"/>
    </row>
    <row r="46" ht="18.75" spans="1:5">
      <c r="A46" s="6">
        <v>44</v>
      </c>
      <c r="B46" s="6" t="s">
        <v>45</v>
      </c>
      <c r="C46" s="16">
        <v>41071</v>
      </c>
      <c r="D46" s="6">
        <v>40</v>
      </c>
      <c r="E46" s="17"/>
    </row>
    <row r="47" ht="18.75" spans="1:5">
      <c r="A47" s="6">
        <v>45</v>
      </c>
      <c r="B47" s="6" t="s">
        <v>32</v>
      </c>
      <c r="C47" s="16">
        <v>35974</v>
      </c>
      <c r="D47" s="6">
        <v>50</v>
      </c>
      <c r="E47" s="17"/>
    </row>
    <row r="48" ht="18.75" spans="1:5">
      <c r="A48" s="6">
        <v>46</v>
      </c>
      <c r="B48" s="6" t="s">
        <v>24</v>
      </c>
      <c r="C48" s="16">
        <v>33545</v>
      </c>
      <c r="D48" s="6">
        <v>75</v>
      </c>
      <c r="E48" s="17"/>
    </row>
    <row r="49" ht="18.75" spans="1:5">
      <c r="A49" s="6">
        <v>47</v>
      </c>
      <c r="B49" s="6" t="s">
        <v>48</v>
      </c>
      <c r="C49" s="16">
        <v>40268</v>
      </c>
      <c r="D49" s="6">
        <v>48</v>
      </c>
      <c r="E49" s="17"/>
    </row>
    <row r="50" ht="18.75" spans="1:5">
      <c r="A50" s="6">
        <v>48</v>
      </c>
      <c r="B50" s="6" t="s">
        <v>53</v>
      </c>
      <c r="C50" s="16">
        <v>41996</v>
      </c>
      <c r="D50" s="6">
        <v>31</v>
      </c>
      <c r="E50" s="17"/>
    </row>
    <row r="51" ht="18.75" spans="1:5">
      <c r="A51" s="6">
        <v>49</v>
      </c>
      <c r="B51" s="6" t="s">
        <v>60</v>
      </c>
      <c r="C51" s="16"/>
      <c r="D51" s="6"/>
      <c r="E51" s="17" t="s">
        <v>84</v>
      </c>
    </row>
    <row r="52" ht="18.75" spans="1:5">
      <c r="A52" s="6">
        <v>50</v>
      </c>
      <c r="B52" s="6" t="s">
        <v>33</v>
      </c>
      <c r="C52" s="16">
        <v>32881</v>
      </c>
      <c r="D52" s="6">
        <v>82</v>
      </c>
      <c r="E52" s="17"/>
    </row>
    <row r="53" ht="18.75" spans="1:5">
      <c r="A53" s="6">
        <v>51</v>
      </c>
      <c r="B53" s="6" t="s">
        <v>54</v>
      </c>
      <c r="C53" s="16">
        <v>44025</v>
      </c>
      <c r="D53" s="6">
        <v>10</v>
      </c>
      <c r="E53" s="17"/>
    </row>
    <row r="54" ht="18.75" spans="1:5">
      <c r="A54" s="6">
        <v>52</v>
      </c>
      <c r="B54" s="6" t="s">
        <v>40</v>
      </c>
      <c r="C54" s="16">
        <v>35972</v>
      </c>
      <c r="D54" s="6">
        <v>50</v>
      </c>
      <c r="E54" s="17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opLeftCell="A15" workbookViewId="0">
      <selection activeCell="E51" sqref="E51"/>
    </sheetView>
  </sheetViews>
  <sheetFormatPr defaultColWidth="9" defaultRowHeight="15" outlineLevelCol="4"/>
  <cols>
    <col min="1" max="1" width="11.375" style="10" customWidth="1"/>
    <col min="2" max="2" width="11.625" style="10" customWidth="1"/>
    <col min="3" max="3" width="19" style="10" customWidth="1"/>
    <col min="4" max="4" width="22.625" style="10" customWidth="1"/>
    <col min="5" max="5" width="16.75" style="10" customWidth="1"/>
    <col min="6" max="16384" width="9" style="10"/>
  </cols>
  <sheetData>
    <row r="1" ht="51" customHeight="1" spans="1:5">
      <c r="A1" s="11" t="s">
        <v>85</v>
      </c>
      <c r="B1" s="3"/>
      <c r="C1" s="3"/>
      <c r="D1" s="3"/>
      <c r="E1" s="3"/>
    </row>
    <row r="2" ht="23.25" spans="1:5">
      <c r="A2" s="12" t="s">
        <v>68</v>
      </c>
      <c r="B2" s="12" t="s">
        <v>69</v>
      </c>
      <c r="C2" s="13" t="s">
        <v>86</v>
      </c>
      <c r="D2" s="4" t="s">
        <v>83</v>
      </c>
      <c r="E2" s="12" t="s">
        <v>80</v>
      </c>
    </row>
    <row r="3" ht="18.75" spans="1:5">
      <c r="A3" s="6">
        <v>1</v>
      </c>
      <c r="B3" s="6" t="s">
        <v>16</v>
      </c>
      <c r="C3" s="21">
        <v>1323</v>
      </c>
      <c r="D3" s="6">
        <v>65</v>
      </c>
      <c r="E3" s="8"/>
    </row>
    <row r="4" ht="18.75" spans="1:5">
      <c r="A4" s="6">
        <v>2</v>
      </c>
      <c r="B4" s="6" t="s">
        <v>59</v>
      </c>
      <c r="C4" s="21">
        <v>1620</v>
      </c>
      <c r="D4" s="6">
        <v>0</v>
      </c>
      <c r="E4" s="8"/>
    </row>
    <row r="5" ht="18.75" spans="1:5">
      <c r="A5" s="6">
        <v>3</v>
      </c>
      <c r="B5" s="6" t="s">
        <v>13</v>
      </c>
      <c r="C5" s="21">
        <v>1244</v>
      </c>
      <c r="D5" s="6">
        <v>82</v>
      </c>
      <c r="E5" s="8"/>
    </row>
    <row r="6" ht="18.75" spans="1:5">
      <c r="A6" s="6">
        <v>4</v>
      </c>
      <c r="B6" s="15" t="s">
        <v>41</v>
      </c>
      <c r="C6" s="21">
        <v>1383</v>
      </c>
      <c r="D6" s="6">
        <v>53</v>
      </c>
      <c r="E6" s="8"/>
    </row>
    <row r="7" ht="18.75" spans="1:5">
      <c r="A7" s="6">
        <v>5</v>
      </c>
      <c r="B7" s="6" t="s">
        <v>29</v>
      </c>
      <c r="C7" s="21">
        <v>1311</v>
      </c>
      <c r="D7" s="6">
        <v>67</v>
      </c>
      <c r="E7" s="8"/>
    </row>
    <row r="8" ht="18.75" spans="1:5">
      <c r="A8" s="6">
        <v>6</v>
      </c>
      <c r="B8" s="6" t="s">
        <v>27</v>
      </c>
      <c r="C8" s="21">
        <v>1322</v>
      </c>
      <c r="D8" s="6">
        <v>65</v>
      </c>
      <c r="E8" s="8"/>
    </row>
    <row r="9" ht="18.75" spans="1:5">
      <c r="A9" s="6">
        <v>7</v>
      </c>
      <c r="B9" s="15" t="s">
        <v>28</v>
      </c>
      <c r="C9" s="21">
        <v>1393</v>
      </c>
      <c r="D9" s="6">
        <v>51</v>
      </c>
      <c r="E9" s="8"/>
    </row>
    <row r="10" ht="18.75" spans="1:5">
      <c r="A10" s="6">
        <v>8</v>
      </c>
      <c r="B10" s="6" t="s">
        <v>15</v>
      </c>
      <c r="C10" s="21">
        <v>1318</v>
      </c>
      <c r="D10" s="6">
        <v>66</v>
      </c>
      <c r="E10" s="8"/>
    </row>
    <row r="11" ht="18.75" spans="1:5">
      <c r="A11" s="6">
        <v>9</v>
      </c>
      <c r="B11" s="6" t="s">
        <v>35</v>
      </c>
      <c r="C11" s="21">
        <v>1418</v>
      </c>
      <c r="D11" s="6">
        <v>46</v>
      </c>
      <c r="E11" s="8"/>
    </row>
    <row r="12" ht="18.75" spans="1:5">
      <c r="A12" s="6">
        <v>10</v>
      </c>
      <c r="B12" s="15" t="s">
        <v>49</v>
      </c>
      <c r="C12" s="21">
        <v>1510</v>
      </c>
      <c r="D12" s="6">
        <v>28</v>
      </c>
      <c r="E12" s="8"/>
    </row>
    <row r="13" ht="18.75" spans="1:5">
      <c r="A13" s="6">
        <v>11</v>
      </c>
      <c r="B13" s="6" t="s">
        <v>51</v>
      </c>
      <c r="C13" s="21">
        <v>1544</v>
      </c>
      <c r="D13" s="6">
        <v>21</v>
      </c>
      <c r="E13" s="8"/>
    </row>
    <row r="14" ht="18.75" spans="1:5">
      <c r="A14" s="6">
        <v>12</v>
      </c>
      <c r="B14" s="6" t="s">
        <v>19</v>
      </c>
      <c r="C14" s="21">
        <v>1428</v>
      </c>
      <c r="D14" s="6">
        <v>44</v>
      </c>
      <c r="E14" s="8"/>
    </row>
    <row r="15" ht="18.75" spans="1:5">
      <c r="A15" s="6">
        <v>13</v>
      </c>
      <c r="B15" s="6" t="s">
        <v>26</v>
      </c>
      <c r="C15" s="21">
        <v>1417</v>
      </c>
      <c r="D15" s="6">
        <v>46</v>
      </c>
      <c r="E15" s="8"/>
    </row>
    <row r="16" ht="18.75" spans="1:5">
      <c r="A16" s="6">
        <v>14</v>
      </c>
      <c r="B16" s="15" t="s">
        <v>37</v>
      </c>
      <c r="C16" s="21">
        <v>1447</v>
      </c>
      <c r="D16" s="6">
        <v>40</v>
      </c>
      <c r="E16" s="8"/>
    </row>
    <row r="17" ht="18.75" spans="1:5">
      <c r="A17" s="6">
        <v>15</v>
      </c>
      <c r="B17" s="6" t="s">
        <v>38</v>
      </c>
      <c r="C17" s="21">
        <v>1364</v>
      </c>
      <c r="D17" s="6">
        <v>57</v>
      </c>
      <c r="E17" s="8"/>
    </row>
    <row r="18" ht="18.75" spans="1:5">
      <c r="A18" s="6">
        <v>16</v>
      </c>
      <c r="B18" s="6" t="s">
        <v>17</v>
      </c>
      <c r="C18" s="21">
        <v>1274</v>
      </c>
      <c r="D18" s="6">
        <v>75</v>
      </c>
      <c r="E18" s="8"/>
    </row>
    <row r="19" ht="18.75" spans="1:5">
      <c r="A19" s="6">
        <v>17</v>
      </c>
      <c r="B19" s="6" t="s">
        <v>47</v>
      </c>
      <c r="C19" s="21">
        <v>1579</v>
      </c>
      <c r="D19" s="6">
        <v>12</v>
      </c>
      <c r="E19" s="8"/>
    </row>
    <row r="20" ht="18.75" spans="1:5">
      <c r="A20" s="6">
        <v>18</v>
      </c>
      <c r="B20" s="6" t="s">
        <v>21</v>
      </c>
      <c r="C20" s="21">
        <v>1408</v>
      </c>
      <c r="D20" s="6">
        <v>48</v>
      </c>
      <c r="E20" s="8"/>
    </row>
    <row r="21" ht="18.75" spans="1:5">
      <c r="A21" s="6">
        <v>19</v>
      </c>
      <c r="B21" s="6" t="s">
        <v>23</v>
      </c>
      <c r="C21" s="21">
        <v>1386</v>
      </c>
      <c r="D21" s="6">
        <v>52</v>
      </c>
      <c r="E21" s="8"/>
    </row>
    <row r="22" ht="18.75" spans="1:5">
      <c r="A22" s="6">
        <v>20</v>
      </c>
      <c r="B22" s="6" t="s">
        <v>64</v>
      </c>
      <c r="C22" s="21"/>
      <c r="D22" s="6"/>
      <c r="E22" s="17" t="s">
        <v>84</v>
      </c>
    </row>
    <row r="23" ht="18.75" spans="1:5">
      <c r="A23" s="6">
        <v>21</v>
      </c>
      <c r="B23" s="15" t="s">
        <v>36</v>
      </c>
      <c r="C23" s="21">
        <v>1548</v>
      </c>
      <c r="D23" s="6">
        <v>20</v>
      </c>
      <c r="E23" s="8"/>
    </row>
    <row r="24" ht="18.75" spans="1:5">
      <c r="A24" s="6">
        <v>22</v>
      </c>
      <c r="B24" s="6" t="s">
        <v>52</v>
      </c>
      <c r="C24" s="21">
        <v>1697</v>
      </c>
      <c r="D24" s="6">
        <v>0</v>
      </c>
      <c r="E24" s="8"/>
    </row>
    <row r="25" ht="18.75" spans="1:5">
      <c r="A25" s="6">
        <v>23</v>
      </c>
      <c r="B25" s="6" t="s">
        <v>62</v>
      </c>
      <c r="C25" s="21">
        <v>1617</v>
      </c>
      <c r="D25" s="6">
        <v>0</v>
      </c>
      <c r="E25" s="8"/>
    </row>
    <row r="26" ht="18.75" spans="1:5">
      <c r="A26" s="6">
        <v>24</v>
      </c>
      <c r="B26" s="6" t="s">
        <v>30</v>
      </c>
      <c r="C26" s="21">
        <v>1429</v>
      </c>
      <c r="D26" s="6">
        <v>44</v>
      </c>
      <c r="E26" s="8"/>
    </row>
    <row r="27" ht="18.75" spans="1:5">
      <c r="A27" s="6">
        <v>25</v>
      </c>
      <c r="B27" s="6" t="s">
        <v>65</v>
      </c>
      <c r="C27" s="21">
        <v>1720</v>
      </c>
      <c r="D27" s="6">
        <v>0</v>
      </c>
      <c r="E27" s="8"/>
    </row>
    <row r="28" ht="18.75" spans="1:5">
      <c r="A28" s="6">
        <v>26</v>
      </c>
      <c r="B28" s="6" t="s">
        <v>25</v>
      </c>
      <c r="C28" s="21">
        <v>1325</v>
      </c>
      <c r="D28" s="6">
        <v>65</v>
      </c>
      <c r="E28" s="8"/>
    </row>
    <row r="29" ht="18.75" spans="1:5">
      <c r="A29" s="6">
        <v>27</v>
      </c>
      <c r="B29" s="6" t="s">
        <v>42</v>
      </c>
      <c r="C29" s="21">
        <v>1472</v>
      </c>
      <c r="D29" s="6">
        <v>35</v>
      </c>
      <c r="E29" s="8"/>
    </row>
    <row r="30" ht="20.25" spans="1:5">
      <c r="A30" s="6">
        <v>28</v>
      </c>
      <c r="B30" s="6" t="s">
        <v>43</v>
      </c>
      <c r="C30" s="21">
        <v>1564</v>
      </c>
      <c r="D30" s="6">
        <v>27</v>
      </c>
      <c r="E30" s="4"/>
    </row>
    <row r="31" ht="20.25" spans="1:5">
      <c r="A31" s="6">
        <v>29</v>
      </c>
      <c r="B31" s="6" t="s">
        <v>20</v>
      </c>
      <c r="C31" s="21">
        <v>1313</v>
      </c>
      <c r="D31" s="6">
        <v>67</v>
      </c>
      <c r="E31" s="4"/>
    </row>
    <row r="32" ht="18.75" spans="1:5">
      <c r="A32" s="6">
        <v>30</v>
      </c>
      <c r="B32" s="6" t="s">
        <v>39</v>
      </c>
      <c r="C32" s="21">
        <v>1439</v>
      </c>
      <c r="D32" s="6">
        <v>42</v>
      </c>
      <c r="E32" s="8"/>
    </row>
    <row r="33" ht="18.75" spans="1:5">
      <c r="A33" s="6">
        <v>31</v>
      </c>
      <c r="B33" s="6" t="s">
        <v>22</v>
      </c>
      <c r="C33" s="21">
        <v>1388</v>
      </c>
      <c r="D33" s="6">
        <v>52</v>
      </c>
      <c r="E33" s="8"/>
    </row>
    <row r="34" ht="18.75" spans="1:5">
      <c r="A34" s="6">
        <v>32</v>
      </c>
      <c r="B34" s="6" t="s">
        <v>57</v>
      </c>
      <c r="C34" s="21">
        <v>1766</v>
      </c>
      <c r="D34" s="6">
        <v>0</v>
      </c>
      <c r="E34" s="8"/>
    </row>
    <row r="35" ht="18.75" spans="1:5">
      <c r="A35" s="6">
        <v>33</v>
      </c>
      <c r="B35" s="6" t="s">
        <v>44</v>
      </c>
      <c r="C35" s="21">
        <v>1526</v>
      </c>
      <c r="D35" s="6">
        <v>22</v>
      </c>
      <c r="E35" s="8"/>
    </row>
    <row r="36" ht="18.75" spans="1:5">
      <c r="A36" s="6">
        <v>34</v>
      </c>
      <c r="B36" s="6" t="s">
        <v>18</v>
      </c>
      <c r="C36" s="21">
        <v>1418</v>
      </c>
      <c r="D36" s="6">
        <v>46</v>
      </c>
      <c r="E36" s="8"/>
    </row>
    <row r="37" ht="18.75" spans="1:5">
      <c r="A37" s="6">
        <v>35</v>
      </c>
      <c r="B37" s="6" t="s">
        <v>58</v>
      </c>
      <c r="C37" s="21">
        <v>1513</v>
      </c>
      <c r="D37" s="6">
        <v>27</v>
      </c>
      <c r="E37" s="8"/>
    </row>
    <row r="38" ht="18.75" spans="1:5">
      <c r="A38" s="6">
        <v>36</v>
      </c>
      <c r="B38" s="6" t="s">
        <v>50</v>
      </c>
      <c r="C38" s="21">
        <v>1523</v>
      </c>
      <c r="D38" s="6">
        <v>25</v>
      </c>
      <c r="E38" s="8"/>
    </row>
    <row r="39" ht="18.75" spans="1:5">
      <c r="A39" s="6">
        <v>37</v>
      </c>
      <c r="B39" s="6" t="s">
        <v>31</v>
      </c>
      <c r="C39" s="21">
        <v>1469</v>
      </c>
      <c r="D39" s="6">
        <v>36</v>
      </c>
      <c r="E39" s="8"/>
    </row>
    <row r="40" ht="18.75" spans="1:5">
      <c r="A40" s="6">
        <v>38</v>
      </c>
      <c r="B40" s="6" t="s">
        <v>56</v>
      </c>
      <c r="C40" s="21">
        <v>1518</v>
      </c>
      <c r="D40" s="6">
        <v>26</v>
      </c>
      <c r="E40" s="8"/>
    </row>
    <row r="41" ht="18.75" spans="1:5">
      <c r="A41" s="6">
        <v>39</v>
      </c>
      <c r="B41" s="6" t="s">
        <v>46</v>
      </c>
      <c r="C41" s="21">
        <v>1516</v>
      </c>
      <c r="D41" s="6">
        <v>26</v>
      </c>
      <c r="E41" s="8"/>
    </row>
    <row r="42" ht="18.75" spans="1:5">
      <c r="A42" s="6">
        <v>40</v>
      </c>
      <c r="B42" s="6" t="s">
        <v>55</v>
      </c>
      <c r="C42" s="21"/>
      <c r="D42" s="6"/>
      <c r="E42" s="17" t="s">
        <v>84</v>
      </c>
    </row>
    <row r="43" ht="18.75" spans="1:5">
      <c r="A43" s="6">
        <v>41</v>
      </c>
      <c r="B43" s="6" t="s">
        <v>63</v>
      </c>
      <c r="C43" s="21">
        <v>1683</v>
      </c>
      <c r="D43" s="6">
        <v>0</v>
      </c>
      <c r="E43" s="8"/>
    </row>
    <row r="44" ht="18.75" spans="1:5">
      <c r="A44" s="6">
        <v>42</v>
      </c>
      <c r="B44" s="6" t="s">
        <v>34</v>
      </c>
      <c r="C44" s="21">
        <v>1365</v>
      </c>
      <c r="D44" s="6">
        <v>67</v>
      </c>
      <c r="E44" s="8"/>
    </row>
    <row r="45" ht="18.75" spans="1:5">
      <c r="A45" s="6">
        <v>43</v>
      </c>
      <c r="B45" s="6" t="s">
        <v>61</v>
      </c>
      <c r="C45" s="21">
        <v>1658</v>
      </c>
      <c r="D45" s="6">
        <v>0</v>
      </c>
      <c r="E45" s="8"/>
    </row>
    <row r="46" ht="18.75" spans="1:5">
      <c r="A46" s="6">
        <v>44</v>
      </c>
      <c r="B46" s="6" t="s">
        <v>45</v>
      </c>
      <c r="C46" s="21">
        <v>1556</v>
      </c>
      <c r="D46" s="6">
        <v>18</v>
      </c>
      <c r="E46" s="8"/>
    </row>
    <row r="47" ht="18.75" spans="1:5">
      <c r="A47" s="6">
        <v>45</v>
      </c>
      <c r="B47" s="6" t="s">
        <v>32</v>
      </c>
      <c r="C47" s="21">
        <v>1492</v>
      </c>
      <c r="D47" s="6">
        <v>31</v>
      </c>
      <c r="E47" s="8"/>
    </row>
    <row r="48" ht="18.75" spans="1:5">
      <c r="A48" s="6">
        <v>46</v>
      </c>
      <c r="B48" s="6" t="s">
        <v>24</v>
      </c>
      <c r="C48" s="21">
        <v>1448</v>
      </c>
      <c r="D48" s="6">
        <v>40</v>
      </c>
      <c r="E48" s="8"/>
    </row>
    <row r="49" ht="18.75" spans="1:5">
      <c r="A49" s="6">
        <v>47</v>
      </c>
      <c r="B49" s="6" t="s">
        <v>48</v>
      </c>
      <c r="C49" s="21">
        <v>1427</v>
      </c>
      <c r="D49" s="6">
        <v>44</v>
      </c>
      <c r="E49" s="8"/>
    </row>
    <row r="50" ht="18.75" spans="1:5">
      <c r="A50" s="6">
        <v>48</v>
      </c>
      <c r="B50" s="6" t="s">
        <v>53</v>
      </c>
      <c r="C50" s="21">
        <v>1564</v>
      </c>
      <c r="D50" s="6">
        <v>17</v>
      </c>
      <c r="E50" s="8"/>
    </row>
    <row r="51" ht="18.75" spans="1:5">
      <c r="A51" s="6">
        <v>49</v>
      </c>
      <c r="B51" s="6" t="s">
        <v>60</v>
      </c>
      <c r="C51" s="21"/>
      <c r="D51" s="6"/>
      <c r="E51" s="17" t="s">
        <v>84</v>
      </c>
    </row>
    <row r="52" ht="18.75" spans="1:5">
      <c r="A52" s="6">
        <v>50</v>
      </c>
      <c r="B52" s="6" t="s">
        <v>33</v>
      </c>
      <c r="C52" s="21">
        <v>1313</v>
      </c>
      <c r="D52" s="6">
        <v>67</v>
      </c>
      <c r="E52" s="8"/>
    </row>
    <row r="53" ht="18.75" spans="1:5">
      <c r="A53" s="6">
        <v>51</v>
      </c>
      <c r="B53" s="6" t="s">
        <v>54</v>
      </c>
      <c r="C53" s="21">
        <v>1525</v>
      </c>
      <c r="D53" s="6">
        <v>25</v>
      </c>
      <c r="E53" s="8"/>
    </row>
    <row r="54" ht="18.75" spans="1:5">
      <c r="A54" s="6">
        <v>52</v>
      </c>
      <c r="B54" s="6" t="s">
        <v>40</v>
      </c>
      <c r="C54" s="21">
        <v>1301</v>
      </c>
      <c r="D54" s="6">
        <v>69</v>
      </c>
      <c r="E54" s="8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opLeftCell="A16" workbookViewId="0">
      <selection activeCell="J19" sqref="J19"/>
    </sheetView>
  </sheetViews>
  <sheetFormatPr defaultColWidth="9" defaultRowHeight="15" outlineLevelCol="4"/>
  <cols>
    <col min="1" max="1" width="10.375" style="10" customWidth="1"/>
    <col min="2" max="2" width="17" style="10" customWidth="1"/>
    <col min="3" max="3" width="19.25" style="10" customWidth="1"/>
    <col min="4" max="4" width="18.375" style="10" customWidth="1"/>
    <col min="5" max="5" width="16" style="10" customWidth="1"/>
    <col min="6" max="16384" width="9" style="10"/>
  </cols>
  <sheetData>
    <row r="1" ht="51" customHeight="1" spans="1:5">
      <c r="A1" s="11" t="s">
        <v>87</v>
      </c>
      <c r="B1" s="3"/>
      <c r="C1" s="3"/>
      <c r="D1" s="3"/>
      <c r="E1" s="3"/>
    </row>
    <row r="2" ht="22.5" spans="1:5">
      <c r="A2" s="12" t="s">
        <v>68</v>
      </c>
      <c r="B2" s="12" t="s">
        <v>69</v>
      </c>
      <c r="C2" s="13" t="s">
        <v>88</v>
      </c>
      <c r="D2" s="4" t="s">
        <v>83</v>
      </c>
      <c r="E2" s="12" t="s">
        <v>80</v>
      </c>
    </row>
    <row r="3" ht="18.75" spans="1:5">
      <c r="A3" s="6">
        <v>1</v>
      </c>
      <c r="B3" s="18" t="s">
        <v>16</v>
      </c>
      <c r="C3" s="18">
        <v>10</v>
      </c>
      <c r="D3" s="18">
        <v>76</v>
      </c>
      <c r="E3" s="19"/>
    </row>
    <row r="4" ht="18.75" spans="1:5">
      <c r="A4" s="6">
        <v>2</v>
      </c>
      <c r="B4" s="18" t="s">
        <v>59</v>
      </c>
      <c r="C4" s="18">
        <v>0</v>
      </c>
      <c r="D4" s="18">
        <v>0</v>
      </c>
      <c r="E4" s="19"/>
    </row>
    <row r="5" ht="18.75" spans="1:5">
      <c r="A5" s="6">
        <v>3</v>
      </c>
      <c r="B5" s="18" t="s">
        <v>13</v>
      </c>
      <c r="C5" s="18">
        <v>7</v>
      </c>
      <c r="D5" s="18">
        <v>64</v>
      </c>
      <c r="E5" s="19"/>
    </row>
    <row r="6" ht="18.75" spans="1:5">
      <c r="A6" s="6">
        <v>4</v>
      </c>
      <c r="B6" s="20" t="s">
        <v>41</v>
      </c>
      <c r="C6" s="18">
        <v>26</v>
      </c>
      <c r="D6" s="18">
        <v>100</v>
      </c>
      <c r="E6" s="19"/>
    </row>
    <row r="7" ht="18.75" spans="1:5">
      <c r="A7" s="6">
        <v>5</v>
      </c>
      <c r="B7" s="18" t="s">
        <v>29</v>
      </c>
      <c r="C7" s="18">
        <v>15</v>
      </c>
      <c r="D7" s="18">
        <v>88</v>
      </c>
      <c r="E7" s="19"/>
    </row>
    <row r="8" ht="18.75" spans="1:5">
      <c r="A8" s="6">
        <v>6</v>
      </c>
      <c r="B8" s="18" t="s">
        <v>27</v>
      </c>
      <c r="C8" s="18">
        <v>13</v>
      </c>
      <c r="D8" s="18">
        <v>84</v>
      </c>
      <c r="E8" s="19"/>
    </row>
    <row r="9" ht="18.75" spans="1:5">
      <c r="A9" s="6">
        <v>7</v>
      </c>
      <c r="B9" s="20" t="s">
        <v>28</v>
      </c>
      <c r="C9" s="18">
        <v>9</v>
      </c>
      <c r="D9" s="18">
        <v>72</v>
      </c>
      <c r="E9" s="19"/>
    </row>
    <row r="10" ht="18.75" spans="1:5">
      <c r="A10" s="6">
        <v>8</v>
      </c>
      <c r="B10" s="18" t="s">
        <v>15</v>
      </c>
      <c r="C10" s="18">
        <v>17</v>
      </c>
      <c r="D10" s="18">
        <v>92</v>
      </c>
      <c r="E10" s="19"/>
    </row>
    <row r="11" ht="18.75" spans="1:5">
      <c r="A11" s="6">
        <v>9</v>
      </c>
      <c r="B11" s="18" t="s">
        <v>35</v>
      </c>
      <c r="C11" s="18">
        <v>7</v>
      </c>
      <c r="D11" s="18">
        <v>64</v>
      </c>
      <c r="E11" s="19"/>
    </row>
    <row r="12" ht="18.75" spans="1:5">
      <c r="A12" s="6">
        <v>10</v>
      </c>
      <c r="B12" s="20" t="s">
        <v>49</v>
      </c>
      <c r="C12" s="18">
        <v>6</v>
      </c>
      <c r="D12" s="18">
        <v>60</v>
      </c>
      <c r="E12" s="19"/>
    </row>
    <row r="13" ht="18.75" spans="1:5">
      <c r="A13" s="6">
        <v>11</v>
      </c>
      <c r="B13" s="18" t="s">
        <v>51</v>
      </c>
      <c r="C13" s="18">
        <v>3</v>
      </c>
      <c r="D13" s="18">
        <v>30</v>
      </c>
      <c r="E13" s="19"/>
    </row>
    <row r="14" ht="18.75" spans="1:5">
      <c r="A14" s="6">
        <v>12</v>
      </c>
      <c r="B14" s="18" t="s">
        <v>19</v>
      </c>
      <c r="C14" s="18">
        <v>42</v>
      </c>
      <c r="D14" s="18">
        <v>100</v>
      </c>
      <c r="E14" s="19"/>
    </row>
    <row r="15" ht="18.75" spans="1:5">
      <c r="A15" s="6">
        <v>13</v>
      </c>
      <c r="B15" s="18" t="s">
        <v>26</v>
      </c>
      <c r="C15" s="18">
        <v>18</v>
      </c>
      <c r="D15" s="18">
        <v>94</v>
      </c>
      <c r="E15" s="19"/>
    </row>
    <row r="16" ht="18.75" spans="1:5">
      <c r="A16" s="6">
        <v>14</v>
      </c>
      <c r="B16" s="20" t="s">
        <v>37</v>
      </c>
      <c r="C16" s="18">
        <v>21</v>
      </c>
      <c r="D16" s="18">
        <v>100</v>
      </c>
      <c r="E16" s="19"/>
    </row>
    <row r="17" ht="18.75" spans="1:5">
      <c r="A17" s="6">
        <v>15</v>
      </c>
      <c r="B17" s="18" t="s">
        <v>38</v>
      </c>
      <c r="C17" s="18">
        <v>7</v>
      </c>
      <c r="D17" s="18">
        <v>64</v>
      </c>
      <c r="E17" s="19"/>
    </row>
    <row r="18" ht="18.75" spans="1:5">
      <c r="A18" s="6">
        <v>16</v>
      </c>
      <c r="B18" s="18" t="s">
        <v>17</v>
      </c>
      <c r="C18" s="18">
        <v>13</v>
      </c>
      <c r="D18" s="18">
        <v>84</v>
      </c>
      <c r="E18" s="19"/>
    </row>
    <row r="19" ht="18.75" spans="1:5">
      <c r="A19" s="6">
        <v>17</v>
      </c>
      <c r="B19" s="18" t="s">
        <v>47</v>
      </c>
      <c r="C19" s="18">
        <v>15</v>
      </c>
      <c r="D19" s="18">
        <v>88</v>
      </c>
      <c r="E19" s="19"/>
    </row>
    <row r="20" ht="18.75" spans="1:5">
      <c r="A20" s="6">
        <v>18</v>
      </c>
      <c r="B20" s="18" t="s">
        <v>21</v>
      </c>
      <c r="C20" s="18">
        <v>35</v>
      </c>
      <c r="D20" s="18">
        <v>100</v>
      </c>
      <c r="E20" s="19"/>
    </row>
    <row r="21" ht="18.75" spans="1:5">
      <c r="A21" s="6">
        <v>19</v>
      </c>
      <c r="B21" s="18" t="s">
        <v>23</v>
      </c>
      <c r="C21" s="18">
        <v>15</v>
      </c>
      <c r="D21" s="18">
        <v>88</v>
      </c>
      <c r="E21" s="19"/>
    </row>
    <row r="22" ht="18.75" spans="1:5">
      <c r="A22" s="6">
        <v>20</v>
      </c>
      <c r="B22" s="18" t="s">
        <v>64</v>
      </c>
      <c r="C22" s="18">
        <v>1</v>
      </c>
      <c r="D22" s="18">
        <v>10</v>
      </c>
      <c r="E22" s="19"/>
    </row>
    <row r="23" ht="18.75" spans="1:5">
      <c r="A23" s="6">
        <v>21</v>
      </c>
      <c r="B23" s="20" t="s">
        <v>36</v>
      </c>
      <c r="C23" s="18">
        <v>16</v>
      </c>
      <c r="D23" s="18">
        <v>90</v>
      </c>
      <c r="E23" s="19"/>
    </row>
    <row r="24" ht="18.75" spans="1:5">
      <c r="A24" s="6">
        <v>22</v>
      </c>
      <c r="B24" s="18" t="s">
        <v>52</v>
      </c>
      <c r="C24" s="18">
        <v>5</v>
      </c>
      <c r="D24" s="18">
        <v>50</v>
      </c>
      <c r="E24" s="19"/>
    </row>
    <row r="25" ht="18.75" spans="1:5">
      <c r="A25" s="6">
        <v>23</v>
      </c>
      <c r="B25" s="18" t="s">
        <v>62</v>
      </c>
      <c r="C25" s="18">
        <v>1</v>
      </c>
      <c r="D25" s="18">
        <v>10</v>
      </c>
      <c r="E25" s="19"/>
    </row>
    <row r="26" ht="18.75" spans="1:5">
      <c r="A26" s="6">
        <v>24</v>
      </c>
      <c r="B26" s="18" t="s">
        <v>30</v>
      </c>
      <c r="C26" s="18">
        <v>22</v>
      </c>
      <c r="D26" s="18">
        <v>100</v>
      </c>
      <c r="E26" s="19"/>
    </row>
    <row r="27" ht="18.75" spans="1:5">
      <c r="A27" s="6">
        <v>25</v>
      </c>
      <c r="B27" s="18" t="s">
        <v>65</v>
      </c>
      <c r="C27" s="18">
        <v>0</v>
      </c>
      <c r="D27" s="18">
        <v>0</v>
      </c>
      <c r="E27" s="19"/>
    </row>
    <row r="28" ht="18.75" spans="1:5">
      <c r="A28" s="6">
        <v>26</v>
      </c>
      <c r="B28" s="18" t="s">
        <v>25</v>
      </c>
      <c r="C28" s="18">
        <v>9</v>
      </c>
      <c r="D28" s="18">
        <v>72</v>
      </c>
      <c r="E28" s="19"/>
    </row>
    <row r="29" ht="18.75" spans="1:5">
      <c r="A29" s="6">
        <v>27</v>
      </c>
      <c r="B29" s="18" t="s">
        <v>42</v>
      </c>
      <c r="C29" s="18">
        <v>25</v>
      </c>
      <c r="D29" s="18">
        <v>100</v>
      </c>
      <c r="E29" s="19"/>
    </row>
    <row r="30" ht="20.25" spans="1:5">
      <c r="A30" s="6">
        <v>28</v>
      </c>
      <c r="B30" s="18" t="s">
        <v>43</v>
      </c>
      <c r="C30" s="5">
        <v>12</v>
      </c>
      <c r="D30" s="18">
        <v>82</v>
      </c>
      <c r="E30" s="4"/>
    </row>
    <row r="31" ht="20.25" spans="1:5">
      <c r="A31" s="6">
        <v>29</v>
      </c>
      <c r="B31" s="18" t="s">
        <v>20</v>
      </c>
      <c r="C31" s="5">
        <v>20</v>
      </c>
      <c r="D31" s="18">
        <v>98</v>
      </c>
      <c r="E31" s="4"/>
    </row>
    <row r="32" ht="18.75" spans="1:5">
      <c r="A32" s="6">
        <v>30</v>
      </c>
      <c r="B32" s="18" t="s">
        <v>39</v>
      </c>
      <c r="C32" s="18">
        <v>15</v>
      </c>
      <c r="D32" s="18">
        <v>88</v>
      </c>
      <c r="E32" s="19"/>
    </row>
    <row r="33" ht="18.75" spans="1:5">
      <c r="A33" s="6">
        <v>31</v>
      </c>
      <c r="B33" s="18" t="s">
        <v>22</v>
      </c>
      <c r="C33" s="18">
        <v>17</v>
      </c>
      <c r="D33" s="18">
        <v>92</v>
      </c>
      <c r="E33" s="19"/>
    </row>
    <row r="34" ht="18.75" spans="1:5">
      <c r="A34" s="6">
        <v>32</v>
      </c>
      <c r="B34" s="18" t="s">
        <v>57</v>
      </c>
      <c r="C34" s="18">
        <v>9</v>
      </c>
      <c r="D34" s="18">
        <v>72</v>
      </c>
      <c r="E34" s="19"/>
    </row>
    <row r="35" ht="18.75" spans="1:5">
      <c r="A35" s="6">
        <v>33</v>
      </c>
      <c r="B35" s="18" t="s">
        <v>44</v>
      </c>
      <c r="C35" s="18">
        <v>16</v>
      </c>
      <c r="D35" s="18">
        <v>90</v>
      </c>
      <c r="E35" s="19"/>
    </row>
    <row r="36" ht="18.75" spans="1:5">
      <c r="A36" s="6">
        <v>34</v>
      </c>
      <c r="B36" s="18" t="s">
        <v>18</v>
      </c>
      <c r="C36" s="18">
        <v>20</v>
      </c>
      <c r="D36" s="18">
        <v>98</v>
      </c>
      <c r="E36" s="19"/>
    </row>
    <row r="37" ht="18.75" spans="1:5">
      <c r="A37" s="6">
        <v>35</v>
      </c>
      <c r="B37" s="18" t="s">
        <v>58</v>
      </c>
      <c r="C37" s="18">
        <v>3</v>
      </c>
      <c r="D37" s="18">
        <v>30</v>
      </c>
      <c r="E37" s="19"/>
    </row>
    <row r="38" ht="18.75" spans="1:5">
      <c r="A38" s="6">
        <v>36</v>
      </c>
      <c r="B38" s="18" t="s">
        <v>50</v>
      </c>
      <c r="C38" s="18">
        <v>2</v>
      </c>
      <c r="D38" s="18">
        <v>20</v>
      </c>
      <c r="E38" s="19"/>
    </row>
    <row r="39" ht="18.75" spans="1:5">
      <c r="A39" s="6">
        <v>37</v>
      </c>
      <c r="B39" s="18" t="s">
        <v>31</v>
      </c>
      <c r="C39" s="18">
        <v>25</v>
      </c>
      <c r="D39" s="18">
        <v>100</v>
      </c>
      <c r="E39" s="19"/>
    </row>
    <row r="40" ht="18.75" spans="1:5">
      <c r="A40" s="6">
        <v>38</v>
      </c>
      <c r="B40" s="18" t="s">
        <v>56</v>
      </c>
      <c r="C40" s="18">
        <v>0</v>
      </c>
      <c r="D40" s="18">
        <v>0</v>
      </c>
      <c r="E40" s="19"/>
    </row>
    <row r="41" ht="18.75" spans="1:5">
      <c r="A41" s="6">
        <v>39</v>
      </c>
      <c r="B41" s="18" t="s">
        <v>46</v>
      </c>
      <c r="C41" s="18">
        <v>3</v>
      </c>
      <c r="D41" s="18">
        <v>30</v>
      </c>
      <c r="E41" s="19"/>
    </row>
    <row r="42" ht="18.75" spans="1:5">
      <c r="A42" s="6">
        <v>40</v>
      </c>
      <c r="B42" s="18" t="s">
        <v>55</v>
      </c>
      <c r="C42" s="18">
        <v>13</v>
      </c>
      <c r="D42" s="18">
        <v>84</v>
      </c>
      <c r="E42" s="19"/>
    </row>
    <row r="43" ht="18.75" spans="1:5">
      <c r="A43" s="6">
        <v>41</v>
      </c>
      <c r="B43" s="18" t="s">
        <v>63</v>
      </c>
      <c r="C43" s="18">
        <v>2</v>
      </c>
      <c r="D43" s="18">
        <v>20</v>
      </c>
      <c r="E43" s="19"/>
    </row>
    <row r="44" ht="18.75" spans="1:5">
      <c r="A44" s="6">
        <v>42</v>
      </c>
      <c r="B44" s="18" t="s">
        <v>34</v>
      </c>
      <c r="C44" s="18">
        <v>5</v>
      </c>
      <c r="D44" s="18">
        <v>50</v>
      </c>
      <c r="E44" s="19"/>
    </row>
    <row r="45" ht="18.75" spans="1:5">
      <c r="A45" s="6">
        <v>43</v>
      </c>
      <c r="B45" s="18" t="s">
        <v>61</v>
      </c>
      <c r="C45" s="18">
        <v>0</v>
      </c>
      <c r="D45" s="18">
        <v>0</v>
      </c>
      <c r="E45" s="19"/>
    </row>
    <row r="46" ht="18.75" spans="1:5">
      <c r="A46" s="6">
        <v>44</v>
      </c>
      <c r="B46" s="18" t="s">
        <v>45</v>
      </c>
      <c r="C46" s="18">
        <v>11</v>
      </c>
      <c r="D46" s="18">
        <v>80</v>
      </c>
      <c r="E46" s="19"/>
    </row>
    <row r="47" ht="18.75" spans="1:5">
      <c r="A47" s="6">
        <v>45</v>
      </c>
      <c r="B47" s="18" t="s">
        <v>32</v>
      </c>
      <c r="C47" s="18">
        <v>17</v>
      </c>
      <c r="D47" s="18">
        <v>92</v>
      </c>
      <c r="E47" s="19"/>
    </row>
    <row r="48" ht="18.75" spans="1:5">
      <c r="A48" s="6">
        <v>46</v>
      </c>
      <c r="B48" s="18" t="s">
        <v>24</v>
      </c>
      <c r="C48" s="18">
        <v>18</v>
      </c>
      <c r="D48" s="18">
        <v>94</v>
      </c>
      <c r="E48" s="19"/>
    </row>
    <row r="49" ht="18.75" spans="1:5">
      <c r="A49" s="6">
        <v>47</v>
      </c>
      <c r="B49" s="18" t="s">
        <v>48</v>
      </c>
      <c r="C49" s="18">
        <v>1</v>
      </c>
      <c r="D49" s="18">
        <v>10</v>
      </c>
      <c r="E49" s="19"/>
    </row>
    <row r="50" ht="18.75" spans="1:5">
      <c r="A50" s="6">
        <v>48</v>
      </c>
      <c r="B50" s="18" t="s">
        <v>53</v>
      </c>
      <c r="C50" s="18">
        <v>4</v>
      </c>
      <c r="D50" s="18">
        <v>40</v>
      </c>
      <c r="E50" s="19"/>
    </row>
    <row r="51" ht="18.75" spans="1:5">
      <c r="A51" s="6">
        <v>49</v>
      </c>
      <c r="B51" s="18" t="s">
        <v>60</v>
      </c>
      <c r="C51" s="18">
        <v>1</v>
      </c>
      <c r="D51" s="18">
        <v>10</v>
      </c>
      <c r="E51" s="19"/>
    </row>
    <row r="52" ht="18.75" spans="1:5">
      <c r="A52" s="6">
        <v>50</v>
      </c>
      <c r="B52" s="18" t="s">
        <v>33</v>
      </c>
      <c r="C52" s="18">
        <v>6</v>
      </c>
      <c r="D52" s="18">
        <v>60</v>
      </c>
      <c r="E52" s="19"/>
    </row>
    <row r="53" ht="18.75" spans="1:5">
      <c r="A53" s="6">
        <v>51</v>
      </c>
      <c r="B53" s="18" t="s">
        <v>54</v>
      </c>
      <c r="C53" s="18">
        <v>3</v>
      </c>
      <c r="D53" s="18">
        <v>30</v>
      </c>
      <c r="E53" s="19"/>
    </row>
    <row r="54" ht="18.75" spans="1:5">
      <c r="A54" s="6">
        <v>52</v>
      </c>
      <c r="B54" s="18" t="s">
        <v>40</v>
      </c>
      <c r="C54" s="18">
        <v>6</v>
      </c>
      <c r="D54" s="18">
        <v>60</v>
      </c>
      <c r="E54" s="19"/>
    </row>
  </sheetData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opLeftCell="A13" workbookViewId="0">
      <selection activeCell="E22" sqref="E22"/>
    </sheetView>
  </sheetViews>
  <sheetFormatPr defaultColWidth="9" defaultRowHeight="15" outlineLevelCol="4"/>
  <cols>
    <col min="1" max="1" width="9" style="10"/>
    <col min="2" max="2" width="12.875" style="10" customWidth="1"/>
    <col min="3" max="3" width="23.875" style="10" customWidth="1"/>
    <col min="4" max="4" width="20.375" style="10" customWidth="1"/>
    <col min="5" max="5" width="17.125" style="10" customWidth="1"/>
    <col min="6" max="16384" width="9" style="10"/>
  </cols>
  <sheetData>
    <row r="1" ht="51" customHeight="1" spans="1:5">
      <c r="A1" s="11" t="s">
        <v>89</v>
      </c>
      <c r="B1" s="3"/>
      <c r="C1" s="3"/>
      <c r="D1" s="3"/>
      <c r="E1" s="3"/>
    </row>
    <row r="2" ht="23.25" spans="1:5">
      <c r="A2" s="12" t="s">
        <v>68</v>
      </c>
      <c r="B2" s="12" t="s">
        <v>69</v>
      </c>
      <c r="C2" s="13" t="s">
        <v>74</v>
      </c>
      <c r="D2" s="4" t="s">
        <v>83</v>
      </c>
      <c r="E2" s="12" t="s">
        <v>80</v>
      </c>
    </row>
    <row r="3" ht="18.75" spans="1:5">
      <c r="A3" s="6">
        <v>1</v>
      </c>
      <c r="B3" s="6" t="s">
        <v>16</v>
      </c>
      <c r="C3" s="16">
        <v>11617</v>
      </c>
      <c r="D3" s="6">
        <v>100</v>
      </c>
      <c r="E3" s="8"/>
    </row>
    <row r="4" ht="18.75" spans="1:5">
      <c r="A4" s="6">
        <v>2</v>
      </c>
      <c r="B4" s="6" t="s">
        <v>59</v>
      </c>
      <c r="C4" s="16">
        <v>20778</v>
      </c>
      <c r="D4" s="6">
        <v>50</v>
      </c>
      <c r="E4" s="8"/>
    </row>
    <row r="5" ht="18.75" spans="1:5">
      <c r="A5" s="6">
        <v>3</v>
      </c>
      <c r="B5" s="6" t="s">
        <v>13</v>
      </c>
      <c r="C5" s="16">
        <v>11317</v>
      </c>
      <c r="D5" s="6">
        <v>100</v>
      </c>
      <c r="E5" s="8"/>
    </row>
    <row r="6" ht="18.75" spans="1:5">
      <c r="A6" s="6">
        <v>4</v>
      </c>
      <c r="B6" s="15" t="s">
        <v>41</v>
      </c>
      <c r="C6" s="16">
        <v>14163</v>
      </c>
      <c r="D6" s="6">
        <v>70</v>
      </c>
      <c r="E6" s="8"/>
    </row>
    <row r="7" ht="18.75" spans="1:5">
      <c r="A7" s="6">
        <v>5</v>
      </c>
      <c r="B7" s="6" t="s">
        <v>29</v>
      </c>
      <c r="C7" s="16">
        <v>14072</v>
      </c>
      <c r="D7" s="6">
        <v>70</v>
      </c>
      <c r="E7" s="8"/>
    </row>
    <row r="8" ht="18.75" spans="1:5">
      <c r="A8" s="6">
        <v>6</v>
      </c>
      <c r="B8" s="6" t="s">
        <v>27</v>
      </c>
      <c r="C8" s="16">
        <v>14686</v>
      </c>
      <c r="D8" s="6">
        <v>70</v>
      </c>
      <c r="E8" s="8"/>
    </row>
    <row r="9" ht="18.75" spans="1:5">
      <c r="A9" s="6">
        <v>7</v>
      </c>
      <c r="B9" s="15" t="s">
        <v>28</v>
      </c>
      <c r="C9" s="16">
        <v>14856</v>
      </c>
      <c r="D9" s="6">
        <v>70</v>
      </c>
      <c r="E9" s="8"/>
    </row>
    <row r="10" ht="18.75" spans="1:5">
      <c r="A10" s="6">
        <v>8</v>
      </c>
      <c r="B10" s="6" t="s">
        <v>15</v>
      </c>
      <c r="C10" s="16">
        <v>11526</v>
      </c>
      <c r="D10" s="6">
        <v>100</v>
      </c>
      <c r="E10" s="8"/>
    </row>
    <row r="11" ht="18.75" spans="1:5">
      <c r="A11" s="6">
        <v>9</v>
      </c>
      <c r="B11" s="6" t="s">
        <v>35</v>
      </c>
      <c r="C11" s="16">
        <v>13411</v>
      </c>
      <c r="D11" s="6">
        <v>80</v>
      </c>
      <c r="E11" s="8"/>
    </row>
    <row r="12" ht="18.75" spans="1:5">
      <c r="A12" s="6">
        <v>10</v>
      </c>
      <c r="B12" s="15" t="s">
        <v>49</v>
      </c>
      <c r="C12" s="16">
        <v>14725</v>
      </c>
      <c r="D12" s="6">
        <v>70</v>
      </c>
      <c r="E12" s="8"/>
    </row>
    <row r="13" ht="18.75" spans="1:5">
      <c r="A13" s="6">
        <v>11</v>
      </c>
      <c r="B13" s="6" t="s">
        <v>51</v>
      </c>
      <c r="C13" s="16">
        <v>20666</v>
      </c>
      <c r="D13" s="6">
        <v>50</v>
      </c>
      <c r="E13" s="8"/>
    </row>
    <row r="14" ht="18.75" spans="1:5">
      <c r="A14" s="6">
        <v>12</v>
      </c>
      <c r="B14" s="6" t="s">
        <v>19</v>
      </c>
      <c r="C14" s="16">
        <v>13381</v>
      </c>
      <c r="D14" s="6">
        <v>80</v>
      </c>
      <c r="E14" s="8"/>
    </row>
    <row r="15" ht="18.75" spans="1:5">
      <c r="A15" s="6">
        <v>13</v>
      </c>
      <c r="B15" s="6" t="s">
        <v>26</v>
      </c>
      <c r="C15" s="16">
        <v>13576</v>
      </c>
      <c r="D15" s="6">
        <v>80</v>
      </c>
      <c r="E15" s="8"/>
    </row>
    <row r="16" ht="18.75" spans="1:5">
      <c r="A16" s="6">
        <v>14</v>
      </c>
      <c r="B16" s="15" t="s">
        <v>37</v>
      </c>
      <c r="C16" s="16">
        <v>15263</v>
      </c>
      <c r="D16" s="6">
        <v>60</v>
      </c>
      <c r="E16" s="8"/>
    </row>
    <row r="17" ht="18.75" spans="1:5">
      <c r="A17" s="6">
        <v>15</v>
      </c>
      <c r="B17" s="6" t="s">
        <v>38</v>
      </c>
      <c r="C17" s="16">
        <v>13244</v>
      </c>
      <c r="D17" s="6">
        <v>80</v>
      </c>
      <c r="E17" s="8"/>
    </row>
    <row r="18" ht="18.75" spans="1:5">
      <c r="A18" s="6">
        <v>16</v>
      </c>
      <c r="B18" s="6" t="s">
        <v>17</v>
      </c>
      <c r="C18" s="16">
        <v>11163</v>
      </c>
      <c r="D18" s="6">
        <v>100</v>
      </c>
      <c r="E18" s="8"/>
    </row>
    <row r="19" ht="18.75" spans="1:5">
      <c r="A19" s="6">
        <v>17</v>
      </c>
      <c r="B19" s="6" t="s">
        <v>47</v>
      </c>
      <c r="C19" s="16">
        <v>21674</v>
      </c>
      <c r="D19" s="6">
        <v>40</v>
      </c>
      <c r="E19" s="8"/>
    </row>
    <row r="20" ht="18.75" spans="1:5">
      <c r="A20" s="6">
        <v>18</v>
      </c>
      <c r="B20" s="6" t="s">
        <v>21</v>
      </c>
      <c r="C20" s="16">
        <v>13670</v>
      </c>
      <c r="D20" s="6">
        <v>80</v>
      </c>
      <c r="E20" s="8"/>
    </row>
    <row r="21" ht="18.75" spans="1:5">
      <c r="A21" s="6">
        <v>19</v>
      </c>
      <c r="B21" s="6" t="s">
        <v>23</v>
      </c>
      <c r="C21" s="16">
        <v>12642</v>
      </c>
      <c r="D21" s="6">
        <v>90</v>
      </c>
      <c r="E21" s="8"/>
    </row>
    <row r="22" ht="18.75" spans="1:5">
      <c r="A22" s="6">
        <v>20</v>
      </c>
      <c r="B22" s="6" t="s">
        <v>64</v>
      </c>
      <c r="C22" s="16"/>
      <c r="D22" s="6"/>
      <c r="E22" s="17" t="s">
        <v>84</v>
      </c>
    </row>
    <row r="23" ht="18.75" spans="1:5">
      <c r="A23" s="6">
        <v>21</v>
      </c>
      <c r="B23" s="15" t="s">
        <v>36</v>
      </c>
      <c r="C23" s="16">
        <v>14486</v>
      </c>
      <c r="D23" s="6">
        <v>70</v>
      </c>
      <c r="E23" s="8"/>
    </row>
    <row r="24" ht="18.75" spans="1:5">
      <c r="A24" s="6">
        <v>22</v>
      </c>
      <c r="B24" s="6" t="s">
        <v>52</v>
      </c>
      <c r="C24" s="16">
        <v>20833</v>
      </c>
      <c r="D24" s="6">
        <v>50</v>
      </c>
      <c r="E24" s="8"/>
    </row>
    <row r="25" ht="18.75" spans="1:5">
      <c r="A25" s="6">
        <v>23</v>
      </c>
      <c r="B25" s="6" t="s">
        <v>62</v>
      </c>
      <c r="C25" s="16">
        <v>22862</v>
      </c>
      <c r="D25" s="6">
        <v>30</v>
      </c>
      <c r="E25" s="8"/>
    </row>
    <row r="26" ht="18.75" spans="1:5">
      <c r="A26" s="6">
        <v>24</v>
      </c>
      <c r="B26" s="6" t="s">
        <v>30</v>
      </c>
      <c r="C26" s="16">
        <v>14341</v>
      </c>
      <c r="D26" s="6">
        <v>70</v>
      </c>
      <c r="E26" s="8"/>
    </row>
    <row r="27" ht="18.75" spans="1:5">
      <c r="A27" s="6">
        <v>25</v>
      </c>
      <c r="B27" s="6" t="s">
        <v>65</v>
      </c>
      <c r="C27" s="16">
        <v>25408</v>
      </c>
      <c r="D27" s="6">
        <v>0</v>
      </c>
      <c r="E27" s="8"/>
    </row>
    <row r="28" ht="18.75" spans="1:5">
      <c r="A28" s="6">
        <v>26</v>
      </c>
      <c r="B28" s="6" t="s">
        <v>25</v>
      </c>
      <c r="C28" s="16">
        <v>14106</v>
      </c>
      <c r="D28" s="6">
        <v>70</v>
      </c>
      <c r="E28" s="8"/>
    </row>
    <row r="29" ht="18.75" spans="1:5">
      <c r="A29" s="6">
        <v>27</v>
      </c>
      <c r="B29" s="6" t="s">
        <v>42</v>
      </c>
      <c r="C29" s="16">
        <v>15220</v>
      </c>
      <c r="D29" s="6">
        <v>60</v>
      </c>
      <c r="E29" s="8"/>
    </row>
    <row r="30" ht="20.25" spans="1:5">
      <c r="A30" s="6">
        <v>28</v>
      </c>
      <c r="B30" s="6" t="s">
        <v>43</v>
      </c>
      <c r="C30" s="16">
        <v>20765</v>
      </c>
      <c r="D30" s="6">
        <v>50</v>
      </c>
      <c r="E30" s="4"/>
    </row>
    <row r="31" ht="20.25" spans="1:5">
      <c r="A31" s="6">
        <v>29</v>
      </c>
      <c r="B31" s="6" t="s">
        <v>20</v>
      </c>
      <c r="C31" s="16">
        <v>13950</v>
      </c>
      <c r="D31" s="6">
        <v>80</v>
      </c>
      <c r="E31" s="4"/>
    </row>
    <row r="32" ht="18.75" spans="1:5">
      <c r="A32" s="6">
        <v>30</v>
      </c>
      <c r="B32" s="6" t="s">
        <v>39</v>
      </c>
      <c r="C32" s="16">
        <v>15294</v>
      </c>
      <c r="D32" s="6">
        <v>60</v>
      </c>
      <c r="E32" s="8"/>
    </row>
    <row r="33" ht="18.75" spans="1:5">
      <c r="A33" s="6">
        <v>31</v>
      </c>
      <c r="B33" s="6" t="s">
        <v>22</v>
      </c>
      <c r="C33" s="16">
        <v>13863</v>
      </c>
      <c r="D33" s="6">
        <v>80</v>
      </c>
      <c r="E33" s="8"/>
    </row>
    <row r="34" ht="18.75" spans="1:5">
      <c r="A34" s="6">
        <v>32</v>
      </c>
      <c r="B34" s="6" t="s">
        <v>57</v>
      </c>
      <c r="C34" s="16">
        <v>23750</v>
      </c>
      <c r="D34" s="6">
        <v>20</v>
      </c>
      <c r="E34" s="8"/>
    </row>
    <row r="35" ht="18.75" spans="1:5">
      <c r="A35" s="6">
        <v>33</v>
      </c>
      <c r="B35" s="6" t="s">
        <v>44</v>
      </c>
      <c r="C35" s="16">
        <v>15620</v>
      </c>
      <c r="D35" s="6">
        <v>60</v>
      </c>
      <c r="E35" s="8"/>
    </row>
    <row r="36" ht="18.75" spans="1:5">
      <c r="A36" s="6">
        <v>34</v>
      </c>
      <c r="B36" s="6" t="s">
        <v>18</v>
      </c>
      <c r="C36" s="16">
        <v>12494</v>
      </c>
      <c r="D36" s="6">
        <v>90</v>
      </c>
      <c r="E36" s="8"/>
    </row>
    <row r="37" ht="18.75" spans="1:5">
      <c r="A37" s="6">
        <v>35</v>
      </c>
      <c r="B37" s="6" t="s">
        <v>58</v>
      </c>
      <c r="C37" s="16">
        <v>23613</v>
      </c>
      <c r="D37" s="6">
        <v>20</v>
      </c>
      <c r="E37" s="8"/>
    </row>
    <row r="38" ht="18.75" spans="1:5">
      <c r="A38" s="6">
        <v>36</v>
      </c>
      <c r="B38" s="6" t="s">
        <v>50</v>
      </c>
      <c r="C38" s="16">
        <v>15325</v>
      </c>
      <c r="D38" s="6">
        <v>60</v>
      </c>
      <c r="E38" s="8"/>
    </row>
    <row r="39" ht="18.75" spans="1:5">
      <c r="A39" s="6">
        <v>37</v>
      </c>
      <c r="B39" s="6" t="s">
        <v>31</v>
      </c>
      <c r="C39" s="16">
        <v>14771</v>
      </c>
      <c r="D39" s="6">
        <v>70</v>
      </c>
      <c r="E39" s="8"/>
    </row>
    <row r="40" ht="18.75" spans="1:5">
      <c r="A40" s="6">
        <v>38</v>
      </c>
      <c r="B40" s="6" t="s">
        <v>56</v>
      </c>
      <c r="C40" s="16">
        <v>21814</v>
      </c>
      <c r="D40" s="6">
        <v>40</v>
      </c>
      <c r="E40" s="8"/>
    </row>
    <row r="41" ht="18.75" spans="1:5">
      <c r="A41" s="6">
        <v>39</v>
      </c>
      <c r="B41" s="6" t="s">
        <v>46</v>
      </c>
      <c r="C41" s="16">
        <v>14119</v>
      </c>
      <c r="D41" s="6">
        <v>70</v>
      </c>
      <c r="E41" s="8"/>
    </row>
    <row r="42" ht="18.75" spans="1:5">
      <c r="A42" s="6">
        <v>40</v>
      </c>
      <c r="B42" s="6" t="s">
        <v>55</v>
      </c>
      <c r="C42" s="16">
        <v>21529</v>
      </c>
      <c r="D42" s="6">
        <v>40</v>
      </c>
      <c r="E42" s="8"/>
    </row>
    <row r="43" ht="18.75" spans="1:5">
      <c r="A43" s="6">
        <v>41</v>
      </c>
      <c r="B43" s="6" t="s">
        <v>63</v>
      </c>
      <c r="C43" s="16">
        <v>25574</v>
      </c>
      <c r="D43" s="6">
        <v>0</v>
      </c>
      <c r="E43" s="8"/>
    </row>
    <row r="44" ht="18.75" spans="1:5">
      <c r="A44" s="6">
        <v>42</v>
      </c>
      <c r="B44" s="6" t="s">
        <v>34</v>
      </c>
      <c r="C44" s="16">
        <v>13135</v>
      </c>
      <c r="D44" s="6">
        <v>80</v>
      </c>
      <c r="E44" s="8"/>
    </row>
    <row r="45" ht="18.75" spans="1:5">
      <c r="A45" s="6">
        <v>43</v>
      </c>
      <c r="B45" s="6" t="s">
        <v>61</v>
      </c>
      <c r="C45" s="16">
        <v>22256</v>
      </c>
      <c r="D45" s="6">
        <v>30</v>
      </c>
      <c r="E45" s="8"/>
    </row>
    <row r="46" ht="18.75" spans="1:5">
      <c r="A46" s="6">
        <v>44</v>
      </c>
      <c r="B46" s="6" t="s">
        <v>45</v>
      </c>
      <c r="C46" s="16">
        <v>15126</v>
      </c>
      <c r="D46" s="6">
        <v>60</v>
      </c>
      <c r="E46" s="8"/>
    </row>
    <row r="47" ht="18.75" spans="1:5">
      <c r="A47" s="6">
        <v>45</v>
      </c>
      <c r="B47" s="6" t="s">
        <v>32</v>
      </c>
      <c r="C47" s="16">
        <v>14398</v>
      </c>
      <c r="D47" s="6">
        <v>70</v>
      </c>
      <c r="E47" s="8"/>
    </row>
    <row r="48" ht="18.75" spans="1:5">
      <c r="A48" s="6">
        <v>46</v>
      </c>
      <c r="B48" s="6" t="s">
        <v>24</v>
      </c>
      <c r="C48" s="16">
        <v>13832</v>
      </c>
      <c r="D48" s="6">
        <v>80</v>
      </c>
      <c r="E48" s="8"/>
    </row>
    <row r="49" ht="18.75" spans="1:5">
      <c r="A49" s="6">
        <v>47</v>
      </c>
      <c r="B49" s="6" t="s">
        <v>48</v>
      </c>
      <c r="C49" s="16">
        <v>14338</v>
      </c>
      <c r="D49" s="6">
        <v>70</v>
      </c>
      <c r="E49" s="8"/>
    </row>
    <row r="50" ht="18.75" spans="1:5">
      <c r="A50" s="6">
        <v>48</v>
      </c>
      <c r="B50" s="6" t="s">
        <v>53</v>
      </c>
      <c r="C50" s="16">
        <v>21227</v>
      </c>
      <c r="D50" s="6">
        <v>40</v>
      </c>
      <c r="E50" s="8"/>
    </row>
    <row r="51" ht="18.75" spans="1:5">
      <c r="A51" s="6">
        <v>49</v>
      </c>
      <c r="B51" s="6" t="s">
        <v>60</v>
      </c>
      <c r="C51" s="16">
        <v>23499</v>
      </c>
      <c r="D51" s="6">
        <v>20</v>
      </c>
      <c r="E51" s="8"/>
    </row>
    <row r="52" ht="18.75" spans="1:5">
      <c r="A52" s="6">
        <v>50</v>
      </c>
      <c r="B52" s="6" t="s">
        <v>33</v>
      </c>
      <c r="C52" s="16">
        <v>15648</v>
      </c>
      <c r="D52" s="6">
        <v>60</v>
      </c>
      <c r="E52" s="8"/>
    </row>
    <row r="53" ht="18.75" spans="1:5">
      <c r="A53" s="6">
        <v>51</v>
      </c>
      <c r="B53" s="6" t="s">
        <v>54</v>
      </c>
      <c r="C53" s="16">
        <v>20704</v>
      </c>
      <c r="D53" s="6">
        <v>50</v>
      </c>
      <c r="E53" s="8"/>
    </row>
    <row r="54" ht="18.75" spans="1:5">
      <c r="A54" s="6">
        <v>52</v>
      </c>
      <c r="B54" s="6" t="s">
        <v>40</v>
      </c>
      <c r="C54" s="16">
        <v>15765</v>
      </c>
      <c r="D54" s="6">
        <v>60</v>
      </c>
      <c r="E54" s="8"/>
    </row>
  </sheetData>
  <mergeCells count="1">
    <mergeCell ref="A1:E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workbookViewId="0">
      <selection activeCell="A1" sqref="$A1:$XFD1048576"/>
    </sheetView>
  </sheetViews>
  <sheetFormatPr defaultColWidth="9" defaultRowHeight="15" outlineLevelCol="4"/>
  <cols>
    <col min="1" max="1" width="12.125" style="10" customWidth="1"/>
    <col min="2" max="2" width="22.625" style="10" customWidth="1"/>
    <col min="3" max="3" width="25.125" style="10" customWidth="1"/>
    <col min="4" max="4" width="21.375" style="10" customWidth="1"/>
    <col min="5" max="5" width="13.875" style="10" customWidth="1"/>
    <col min="6" max="16384" width="9" style="10"/>
  </cols>
  <sheetData>
    <row r="1" ht="51" customHeight="1" spans="1:5">
      <c r="A1" s="11" t="s">
        <v>90</v>
      </c>
      <c r="B1" s="3"/>
      <c r="C1" s="3"/>
      <c r="D1" s="3"/>
      <c r="E1" s="3"/>
    </row>
    <row r="2" ht="22.5" spans="1:5">
      <c r="A2" s="12" t="s">
        <v>68</v>
      </c>
      <c r="B2" s="12" t="s">
        <v>69</v>
      </c>
      <c r="C2" s="13" t="s">
        <v>75</v>
      </c>
      <c r="D2" s="4" t="s">
        <v>83</v>
      </c>
      <c r="E2" s="12" t="s">
        <v>80</v>
      </c>
    </row>
    <row r="3" ht="18.75" spans="1:5">
      <c r="A3" s="6">
        <v>1</v>
      </c>
      <c r="B3" s="6" t="s">
        <v>16</v>
      </c>
      <c r="C3" s="14" t="s">
        <v>91</v>
      </c>
      <c r="D3" s="6">
        <v>100</v>
      </c>
      <c r="E3" s="8"/>
    </row>
    <row r="4" ht="18.75" spans="1:5">
      <c r="A4" s="6">
        <v>2</v>
      </c>
      <c r="B4" s="6" t="s">
        <v>59</v>
      </c>
      <c r="C4" s="14" t="s">
        <v>92</v>
      </c>
      <c r="D4" s="6">
        <v>100</v>
      </c>
      <c r="E4" s="8"/>
    </row>
    <row r="5" ht="18.75" spans="1:5">
      <c r="A5" s="6">
        <v>3</v>
      </c>
      <c r="B5" s="6" t="s">
        <v>13</v>
      </c>
      <c r="C5" s="14" t="s">
        <v>93</v>
      </c>
      <c r="D5" s="6">
        <v>98</v>
      </c>
      <c r="E5" s="8"/>
    </row>
    <row r="6" ht="18.75" spans="1:5">
      <c r="A6" s="6">
        <v>4</v>
      </c>
      <c r="B6" s="15" t="s">
        <v>41</v>
      </c>
      <c r="C6" s="14" t="s">
        <v>94</v>
      </c>
      <c r="D6" s="6">
        <v>100</v>
      </c>
      <c r="E6" s="8"/>
    </row>
    <row r="7" ht="18.75" spans="1:5">
      <c r="A7" s="6">
        <v>5</v>
      </c>
      <c r="B7" s="6" t="s">
        <v>29</v>
      </c>
      <c r="C7" s="14" t="s">
        <v>95</v>
      </c>
      <c r="D7" s="6">
        <v>100</v>
      </c>
      <c r="E7" s="8"/>
    </row>
    <row r="8" ht="18.75" spans="1:5">
      <c r="A8" s="6">
        <v>6</v>
      </c>
      <c r="B8" s="6" t="s">
        <v>27</v>
      </c>
      <c r="C8" s="14" t="s">
        <v>96</v>
      </c>
      <c r="D8" s="6">
        <v>100</v>
      </c>
      <c r="E8" s="8"/>
    </row>
    <row r="9" ht="18.75" spans="1:5">
      <c r="A9" s="6">
        <v>7</v>
      </c>
      <c r="B9" s="15" t="s">
        <v>28</v>
      </c>
      <c r="C9" s="14" t="s">
        <v>97</v>
      </c>
      <c r="D9" s="6">
        <v>100</v>
      </c>
      <c r="E9" s="8"/>
    </row>
    <row r="10" ht="18.75" spans="1:5">
      <c r="A10" s="6">
        <v>8</v>
      </c>
      <c r="B10" s="6" t="s">
        <v>15</v>
      </c>
      <c r="C10" s="14" t="s">
        <v>98</v>
      </c>
      <c r="D10" s="6">
        <v>100</v>
      </c>
      <c r="E10" s="8"/>
    </row>
    <row r="11" ht="18.75" spans="1:5">
      <c r="A11" s="6">
        <v>9</v>
      </c>
      <c r="B11" s="6" t="s">
        <v>35</v>
      </c>
      <c r="C11" s="14" t="s">
        <v>99</v>
      </c>
      <c r="D11" s="6">
        <v>100</v>
      </c>
      <c r="E11" s="8"/>
    </row>
    <row r="12" ht="18.75" spans="1:5">
      <c r="A12" s="6">
        <v>10</v>
      </c>
      <c r="B12" s="15" t="s">
        <v>49</v>
      </c>
      <c r="C12" s="14" t="s">
        <v>100</v>
      </c>
      <c r="D12" s="6">
        <v>100</v>
      </c>
      <c r="E12" s="8"/>
    </row>
    <row r="13" ht="18.75" spans="1:5">
      <c r="A13" s="6">
        <v>11</v>
      </c>
      <c r="B13" s="6" t="s">
        <v>51</v>
      </c>
      <c r="C13" s="14" t="s">
        <v>101</v>
      </c>
      <c r="D13" s="6">
        <v>100</v>
      </c>
      <c r="E13" s="8"/>
    </row>
    <row r="14" ht="18.75" spans="1:5">
      <c r="A14" s="6">
        <v>12</v>
      </c>
      <c r="B14" s="6" t="s">
        <v>19</v>
      </c>
      <c r="C14" s="14" t="s">
        <v>102</v>
      </c>
      <c r="D14" s="6">
        <v>100</v>
      </c>
      <c r="E14" s="8"/>
    </row>
    <row r="15" ht="18.75" spans="1:5">
      <c r="A15" s="6">
        <v>13</v>
      </c>
      <c r="B15" s="6" t="s">
        <v>26</v>
      </c>
      <c r="C15" s="14" t="s">
        <v>103</v>
      </c>
      <c r="D15" s="6">
        <v>100</v>
      </c>
      <c r="E15" s="8"/>
    </row>
    <row r="16" ht="18.75" spans="1:5">
      <c r="A16" s="6">
        <v>14</v>
      </c>
      <c r="B16" s="15" t="s">
        <v>37</v>
      </c>
      <c r="C16" s="14" t="s">
        <v>104</v>
      </c>
      <c r="D16" s="6">
        <v>93</v>
      </c>
      <c r="E16" s="8"/>
    </row>
    <row r="17" ht="18.75" spans="1:5">
      <c r="A17" s="6">
        <v>15</v>
      </c>
      <c r="B17" s="6" t="s">
        <v>38</v>
      </c>
      <c r="C17" s="14" t="s">
        <v>105</v>
      </c>
      <c r="D17" s="6">
        <v>100</v>
      </c>
      <c r="E17" s="8"/>
    </row>
    <row r="18" ht="18.75" spans="1:5">
      <c r="A18" s="6">
        <v>16</v>
      </c>
      <c r="B18" s="6" t="s">
        <v>17</v>
      </c>
      <c r="C18" s="14" t="s">
        <v>106</v>
      </c>
      <c r="D18" s="6">
        <v>100</v>
      </c>
      <c r="E18" s="8"/>
    </row>
    <row r="19" ht="18.75" spans="1:5">
      <c r="A19" s="6">
        <v>17</v>
      </c>
      <c r="B19" s="6" t="s">
        <v>47</v>
      </c>
      <c r="C19" s="14" t="s">
        <v>107</v>
      </c>
      <c r="D19" s="6">
        <v>100</v>
      </c>
      <c r="E19" s="8"/>
    </row>
    <row r="20" ht="18.75" spans="1:5">
      <c r="A20" s="6">
        <v>18</v>
      </c>
      <c r="B20" s="6" t="s">
        <v>21</v>
      </c>
      <c r="C20" s="14" t="s">
        <v>108</v>
      </c>
      <c r="D20" s="6">
        <v>100</v>
      </c>
      <c r="E20" s="8"/>
    </row>
    <row r="21" ht="18.75" spans="1:5">
      <c r="A21" s="6">
        <v>19</v>
      </c>
      <c r="B21" s="6" t="s">
        <v>23</v>
      </c>
      <c r="C21" s="14" t="s">
        <v>109</v>
      </c>
      <c r="D21" s="6">
        <v>100</v>
      </c>
      <c r="E21" s="8"/>
    </row>
    <row r="22" ht="18.75" spans="1:5">
      <c r="A22" s="6">
        <v>20</v>
      </c>
      <c r="B22" s="6" t="s">
        <v>64</v>
      </c>
      <c r="C22" s="14" t="s">
        <v>110</v>
      </c>
      <c r="D22" s="6">
        <v>86</v>
      </c>
      <c r="E22" s="8"/>
    </row>
    <row r="23" ht="18.75" spans="1:5">
      <c r="A23" s="6">
        <v>21</v>
      </c>
      <c r="B23" s="15" t="s">
        <v>36</v>
      </c>
      <c r="C23" s="14" t="s">
        <v>111</v>
      </c>
      <c r="D23" s="6">
        <v>100</v>
      </c>
      <c r="E23" s="8"/>
    </row>
    <row r="24" ht="18.75" spans="1:5">
      <c r="A24" s="6">
        <v>22</v>
      </c>
      <c r="B24" s="6" t="s">
        <v>52</v>
      </c>
      <c r="C24" s="14" t="s">
        <v>112</v>
      </c>
      <c r="D24" s="6">
        <v>100</v>
      </c>
      <c r="E24" s="8"/>
    </row>
    <row r="25" ht="18.75" spans="1:5">
      <c r="A25" s="6">
        <v>23</v>
      </c>
      <c r="B25" s="6" t="s">
        <v>62</v>
      </c>
      <c r="C25" s="14" t="s">
        <v>113</v>
      </c>
      <c r="D25" s="6">
        <v>68</v>
      </c>
      <c r="E25" s="8"/>
    </row>
    <row r="26" ht="18.75" spans="1:5">
      <c r="A26" s="6">
        <v>24</v>
      </c>
      <c r="B26" s="6" t="s">
        <v>30</v>
      </c>
      <c r="C26" s="14" t="s">
        <v>114</v>
      </c>
      <c r="D26" s="6">
        <v>100</v>
      </c>
      <c r="E26" s="8"/>
    </row>
    <row r="27" ht="18.75" spans="1:5">
      <c r="A27" s="6">
        <v>25</v>
      </c>
      <c r="B27" s="6" t="s">
        <v>65</v>
      </c>
      <c r="C27" s="14" t="s">
        <v>115</v>
      </c>
      <c r="D27" s="6">
        <v>84</v>
      </c>
      <c r="E27" s="8"/>
    </row>
    <row r="28" ht="18.75" spans="1:5">
      <c r="A28" s="6">
        <v>26</v>
      </c>
      <c r="B28" s="6" t="s">
        <v>25</v>
      </c>
      <c r="C28" s="14" t="s">
        <v>116</v>
      </c>
      <c r="D28" s="6">
        <v>100</v>
      </c>
      <c r="E28" s="8"/>
    </row>
    <row r="29" ht="18.75" spans="1:5">
      <c r="A29" s="6">
        <v>27</v>
      </c>
      <c r="B29" s="6" t="s">
        <v>42</v>
      </c>
      <c r="C29" s="14" t="s">
        <v>117</v>
      </c>
      <c r="D29" s="6">
        <v>100</v>
      </c>
      <c r="E29" s="8"/>
    </row>
    <row r="30" ht="20.25" spans="1:5">
      <c r="A30" s="6">
        <v>28</v>
      </c>
      <c r="B30" s="6" t="s">
        <v>43</v>
      </c>
      <c r="C30" s="14" t="s">
        <v>118</v>
      </c>
      <c r="D30" s="6">
        <v>100</v>
      </c>
      <c r="E30" s="4"/>
    </row>
    <row r="31" ht="20.25" spans="1:5">
      <c r="A31" s="6">
        <v>29</v>
      </c>
      <c r="B31" s="6" t="s">
        <v>20</v>
      </c>
      <c r="C31" s="14" t="s">
        <v>119</v>
      </c>
      <c r="D31" s="6">
        <v>100</v>
      </c>
      <c r="E31" s="4"/>
    </row>
    <row r="32" ht="18.75" spans="1:5">
      <c r="A32" s="6">
        <v>30</v>
      </c>
      <c r="B32" s="6" t="s">
        <v>39</v>
      </c>
      <c r="C32" s="14" t="s">
        <v>120</v>
      </c>
      <c r="D32" s="6">
        <v>100</v>
      </c>
      <c r="E32" s="8"/>
    </row>
    <row r="33" ht="18.75" spans="1:5">
      <c r="A33" s="6">
        <v>31</v>
      </c>
      <c r="B33" s="6" t="s">
        <v>22</v>
      </c>
      <c r="C33" s="14" t="s">
        <v>121</v>
      </c>
      <c r="D33" s="6">
        <v>100</v>
      </c>
      <c r="E33" s="8"/>
    </row>
    <row r="34" ht="18.75" spans="1:5">
      <c r="A34" s="6">
        <v>32</v>
      </c>
      <c r="B34" s="6" t="s">
        <v>57</v>
      </c>
      <c r="C34" s="14" t="s">
        <v>122</v>
      </c>
      <c r="D34" s="6">
        <v>92</v>
      </c>
      <c r="E34" s="8"/>
    </row>
    <row r="35" ht="18.75" spans="1:5">
      <c r="A35" s="6">
        <v>33</v>
      </c>
      <c r="B35" s="6" t="s">
        <v>44</v>
      </c>
      <c r="C35" s="14" t="s">
        <v>123</v>
      </c>
      <c r="D35" s="6">
        <v>100</v>
      </c>
      <c r="E35" s="8"/>
    </row>
    <row r="36" ht="18.75" spans="1:5">
      <c r="A36" s="6">
        <v>34</v>
      </c>
      <c r="B36" s="6" t="s">
        <v>18</v>
      </c>
      <c r="C36" s="14" t="s">
        <v>124</v>
      </c>
      <c r="D36" s="6">
        <v>100</v>
      </c>
      <c r="E36" s="8"/>
    </row>
    <row r="37" ht="18.75" spans="1:5">
      <c r="A37" s="6">
        <v>35</v>
      </c>
      <c r="B37" s="6" t="s">
        <v>58</v>
      </c>
      <c r="C37" s="14" t="s">
        <v>125</v>
      </c>
      <c r="D37" s="6">
        <v>96</v>
      </c>
      <c r="E37" s="8"/>
    </row>
    <row r="38" ht="18.75" spans="1:5">
      <c r="A38" s="6">
        <v>36</v>
      </c>
      <c r="B38" s="6" t="s">
        <v>50</v>
      </c>
      <c r="C38" s="14" t="s">
        <v>126</v>
      </c>
      <c r="D38" s="6">
        <v>100</v>
      </c>
      <c r="E38" s="8"/>
    </row>
    <row r="39" ht="18.75" spans="1:5">
      <c r="A39" s="6">
        <v>37</v>
      </c>
      <c r="B39" s="6" t="s">
        <v>31</v>
      </c>
      <c r="C39" s="14" t="s">
        <v>127</v>
      </c>
      <c r="D39" s="6">
        <v>100</v>
      </c>
      <c r="E39" s="8"/>
    </row>
    <row r="40" ht="18.75" spans="1:5">
      <c r="A40" s="6">
        <v>38</v>
      </c>
      <c r="B40" s="6" t="s">
        <v>56</v>
      </c>
      <c r="C40" s="14" t="s">
        <v>128</v>
      </c>
      <c r="D40" s="6">
        <v>96</v>
      </c>
      <c r="E40" s="8"/>
    </row>
    <row r="41" ht="18.75" spans="1:5">
      <c r="A41" s="6">
        <v>39</v>
      </c>
      <c r="B41" s="6" t="s">
        <v>46</v>
      </c>
      <c r="C41" s="14" t="s">
        <v>129</v>
      </c>
      <c r="D41" s="6">
        <v>97</v>
      </c>
      <c r="E41" s="8"/>
    </row>
    <row r="42" ht="18.75" spans="1:5">
      <c r="A42" s="6">
        <v>40</v>
      </c>
      <c r="B42" s="6" t="s">
        <v>55</v>
      </c>
      <c r="C42" s="14" t="s">
        <v>130</v>
      </c>
      <c r="D42" s="6">
        <v>87</v>
      </c>
      <c r="E42" s="8"/>
    </row>
    <row r="43" ht="18.75" spans="1:5">
      <c r="A43" s="6">
        <v>41</v>
      </c>
      <c r="B43" s="6" t="s">
        <v>63</v>
      </c>
      <c r="C43" s="14" t="s">
        <v>131</v>
      </c>
      <c r="D43" s="6">
        <v>91</v>
      </c>
      <c r="E43" s="8"/>
    </row>
    <row r="44" ht="18.75" spans="1:5">
      <c r="A44" s="6">
        <v>42</v>
      </c>
      <c r="B44" s="6" t="s">
        <v>34</v>
      </c>
      <c r="C44" s="14" t="s">
        <v>132</v>
      </c>
      <c r="D44" s="6">
        <v>100</v>
      </c>
      <c r="E44" s="8"/>
    </row>
    <row r="45" ht="18.75" spans="1:5">
      <c r="A45" s="6">
        <v>43</v>
      </c>
      <c r="B45" s="6" t="s">
        <v>61</v>
      </c>
      <c r="C45" s="14" t="s">
        <v>133</v>
      </c>
      <c r="D45" s="6">
        <v>88</v>
      </c>
      <c r="E45" s="8"/>
    </row>
    <row r="46" ht="18.75" spans="1:5">
      <c r="A46" s="6">
        <v>44</v>
      </c>
      <c r="B46" s="6" t="s">
        <v>45</v>
      </c>
      <c r="C46" s="14" t="s">
        <v>134</v>
      </c>
      <c r="D46" s="6">
        <v>100</v>
      </c>
      <c r="E46" s="8"/>
    </row>
    <row r="47" ht="18.75" spans="1:5">
      <c r="A47" s="6">
        <v>45</v>
      </c>
      <c r="B47" s="6" t="s">
        <v>32</v>
      </c>
      <c r="C47" s="14" t="s">
        <v>135</v>
      </c>
      <c r="D47" s="6">
        <v>100</v>
      </c>
      <c r="E47" s="8"/>
    </row>
    <row r="48" ht="18.75" spans="1:5">
      <c r="A48" s="6">
        <v>46</v>
      </c>
      <c r="B48" s="6" t="s">
        <v>24</v>
      </c>
      <c r="C48" s="14" t="s">
        <v>136</v>
      </c>
      <c r="D48" s="6">
        <v>100</v>
      </c>
      <c r="E48" s="8"/>
    </row>
    <row r="49" ht="18.75" spans="1:5">
      <c r="A49" s="6">
        <v>47</v>
      </c>
      <c r="B49" s="6" t="s">
        <v>48</v>
      </c>
      <c r="C49" s="14" t="s">
        <v>137</v>
      </c>
      <c r="D49" s="6">
        <v>100</v>
      </c>
      <c r="E49" s="8"/>
    </row>
    <row r="50" ht="18.75" spans="1:5">
      <c r="A50" s="6">
        <v>48</v>
      </c>
      <c r="B50" s="6" t="s">
        <v>53</v>
      </c>
      <c r="C50" s="14" t="s">
        <v>138</v>
      </c>
      <c r="D50" s="6">
        <v>100</v>
      </c>
      <c r="E50" s="8"/>
    </row>
    <row r="51" ht="18.75" spans="1:5">
      <c r="A51" s="6">
        <v>49</v>
      </c>
      <c r="B51" s="6" t="s">
        <v>60</v>
      </c>
      <c r="C51" s="14" t="s">
        <v>139</v>
      </c>
      <c r="D51" s="6">
        <v>97</v>
      </c>
      <c r="E51" s="8"/>
    </row>
    <row r="52" ht="18.75" spans="1:5">
      <c r="A52" s="6">
        <v>50</v>
      </c>
      <c r="B52" s="6" t="s">
        <v>33</v>
      </c>
      <c r="C52" s="14" t="s">
        <v>140</v>
      </c>
      <c r="D52" s="6">
        <v>86</v>
      </c>
      <c r="E52" s="8"/>
    </row>
    <row r="53" ht="18.75" spans="1:5">
      <c r="A53" s="6">
        <v>51</v>
      </c>
      <c r="B53" s="6" t="s">
        <v>54</v>
      </c>
      <c r="C53" s="14" t="s">
        <v>141</v>
      </c>
      <c r="D53" s="6">
        <v>99</v>
      </c>
      <c r="E53" s="8"/>
    </row>
    <row r="54" ht="18.75" spans="1:5">
      <c r="A54" s="6">
        <v>52</v>
      </c>
      <c r="B54" s="6" t="s">
        <v>40</v>
      </c>
      <c r="C54" s="14" t="s">
        <v>142</v>
      </c>
      <c r="D54" s="6">
        <v>100</v>
      </c>
      <c r="E54" s="8"/>
    </row>
  </sheetData>
  <mergeCells count="1">
    <mergeCell ref="A1:E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zoomScale="145" zoomScaleNormal="145" topLeftCell="A15" workbookViewId="0">
      <selection activeCell="A15" sqref="$A1:$XFD1048576"/>
    </sheetView>
  </sheetViews>
  <sheetFormatPr defaultColWidth="9" defaultRowHeight="15" outlineLevelCol="3"/>
  <cols>
    <col min="1" max="1" width="9.75" style="1" customWidth="1"/>
    <col min="2" max="2" width="14" style="1" customWidth="1"/>
    <col min="3" max="3" width="98" style="2" customWidth="1"/>
    <col min="4" max="4" width="13" style="1" customWidth="1"/>
    <col min="5" max="16384" width="9" style="1"/>
  </cols>
  <sheetData>
    <row r="1" ht="55" customHeight="1" spans="1:4">
      <c r="A1" s="3" t="s">
        <v>143</v>
      </c>
      <c r="B1" s="3"/>
      <c r="C1" s="3"/>
      <c r="D1" s="3"/>
    </row>
    <row r="2" ht="20.25" spans="1:4">
      <c r="A2" s="4" t="s">
        <v>144</v>
      </c>
      <c r="B2" s="4" t="s">
        <v>2</v>
      </c>
      <c r="C2" s="5" t="s">
        <v>145</v>
      </c>
      <c r="D2" s="4" t="s">
        <v>146</v>
      </c>
    </row>
    <row r="3" ht="44" customHeight="1" spans="1:4">
      <c r="A3" s="6">
        <v>1</v>
      </c>
      <c r="B3" s="6" t="s">
        <v>16</v>
      </c>
      <c r="C3" s="7" t="s">
        <v>147</v>
      </c>
      <c r="D3" s="8">
        <v>4.5</v>
      </c>
    </row>
    <row r="4" ht="18.75" spans="1:4">
      <c r="A4" s="6">
        <v>2</v>
      </c>
      <c r="B4" s="6" t="s">
        <v>59</v>
      </c>
      <c r="C4" s="7" t="s">
        <v>148</v>
      </c>
      <c r="D4" s="8">
        <v>1.5</v>
      </c>
    </row>
    <row r="5" ht="46" customHeight="1" spans="1:4">
      <c r="A5" s="6">
        <v>3</v>
      </c>
      <c r="B5" s="6" t="s">
        <v>13</v>
      </c>
      <c r="C5" s="7" t="s">
        <v>149</v>
      </c>
      <c r="D5" s="8">
        <v>13.5</v>
      </c>
    </row>
    <row r="6" ht="18.75" spans="1:4">
      <c r="A6" s="6">
        <v>4</v>
      </c>
      <c r="B6" s="6" t="s">
        <v>29</v>
      </c>
      <c r="C6" s="7" t="s">
        <v>150</v>
      </c>
      <c r="D6" s="8">
        <v>1.5</v>
      </c>
    </row>
    <row r="7" ht="18.75" spans="1:4">
      <c r="A7" s="6">
        <v>5</v>
      </c>
      <c r="B7" s="6" t="s">
        <v>27</v>
      </c>
      <c r="C7" s="7" t="s">
        <v>151</v>
      </c>
      <c r="D7" s="8">
        <v>1</v>
      </c>
    </row>
    <row r="8" ht="18.75" spans="1:4">
      <c r="A8" s="6">
        <v>6</v>
      </c>
      <c r="B8" s="6" t="s">
        <v>28</v>
      </c>
      <c r="C8" s="7" t="s">
        <v>152</v>
      </c>
      <c r="D8" s="8">
        <v>2.5</v>
      </c>
    </row>
    <row r="9" ht="30" spans="1:4">
      <c r="A9" s="6">
        <v>7</v>
      </c>
      <c r="B9" s="6" t="s">
        <v>15</v>
      </c>
      <c r="C9" s="7" t="s">
        <v>153</v>
      </c>
      <c r="D9" s="8">
        <v>3.8</v>
      </c>
    </row>
    <row r="10" ht="18.75" spans="1:4">
      <c r="A10" s="6">
        <v>8</v>
      </c>
      <c r="B10" s="6" t="s">
        <v>35</v>
      </c>
      <c r="C10" s="7" t="s">
        <v>154</v>
      </c>
      <c r="D10" s="8">
        <v>2</v>
      </c>
    </row>
    <row r="11" ht="18.75" spans="1:4">
      <c r="A11" s="6">
        <v>9</v>
      </c>
      <c r="B11" s="6" t="s">
        <v>49</v>
      </c>
      <c r="C11" s="7" t="s">
        <v>148</v>
      </c>
      <c r="D11" s="8">
        <v>1.5</v>
      </c>
    </row>
    <row r="12" ht="18.75" spans="1:4">
      <c r="A12" s="6">
        <v>10</v>
      </c>
      <c r="B12" s="6" t="s">
        <v>51</v>
      </c>
      <c r="C12" s="7" t="s">
        <v>155</v>
      </c>
      <c r="D12" s="8">
        <v>2</v>
      </c>
    </row>
    <row r="13" ht="30" spans="1:4">
      <c r="A13" s="6">
        <v>11</v>
      </c>
      <c r="B13" s="6" t="s">
        <v>19</v>
      </c>
      <c r="C13" s="7" t="s">
        <v>156</v>
      </c>
      <c r="D13" s="8">
        <v>5.7</v>
      </c>
    </row>
    <row r="14" ht="18.75" spans="1:4">
      <c r="A14" s="6">
        <v>12</v>
      </c>
      <c r="B14" s="6" t="s">
        <v>26</v>
      </c>
      <c r="C14" s="7" t="s">
        <v>157</v>
      </c>
      <c r="D14" s="8">
        <v>1.7</v>
      </c>
    </row>
    <row r="15" ht="18.75" spans="1:4">
      <c r="A15" s="6">
        <v>13</v>
      </c>
      <c r="B15" s="6" t="s">
        <v>37</v>
      </c>
      <c r="C15" s="7" t="s">
        <v>158</v>
      </c>
      <c r="D15" s="8">
        <v>2.2</v>
      </c>
    </row>
    <row r="16" ht="18.75" spans="1:4">
      <c r="A16" s="6">
        <v>14</v>
      </c>
      <c r="B16" s="6" t="s">
        <v>38</v>
      </c>
      <c r="C16" s="7" t="s">
        <v>151</v>
      </c>
      <c r="D16" s="8">
        <v>1</v>
      </c>
    </row>
    <row r="17" ht="18.75" spans="1:4">
      <c r="A17" s="6">
        <v>15</v>
      </c>
      <c r="B17" s="6" t="s">
        <v>17</v>
      </c>
      <c r="C17" s="7" t="s">
        <v>151</v>
      </c>
      <c r="D17" s="8">
        <v>1</v>
      </c>
    </row>
    <row r="18" ht="18.75" spans="1:4">
      <c r="A18" s="6">
        <v>16</v>
      </c>
      <c r="B18" s="6" t="s">
        <v>47</v>
      </c>
      <c r="C18" s="7" t="s">
        <v>159</v>
      </c>
      <c r="D18" s="8">
        <v>2</v>
      </c>
    </row>
    <row r="19" ht="18.75" spans="1:4">
      <c r="A19" s="6">
        <v>17</v>
      </c>
      <c r="B19" s="6" t="s">
        <v>21</v>
      </c>
      <c r="C19" s="7" t="s">
        <v>160</v>
      </c>
      <c r="D19" s="8">
        <v>2.3</v>
      </c>
    </row>
    <row r="20" ht="18.75" spans="1:4">
      <c r="A20" s="6">
        <v>18</v>
      </c>
      <c r="B20" s="6" t="s">
        <v>23</v>
      </c>
      <c r="C20" s="7" t="s">
        <v>151</v>
      </c>
      <c r="D20" s="8">
        <v>1</v>
      </c>
    </row>
    <row r="21" ht="18.75" spans="1:4">
      <c r="A21" s="6">
        <v>19</v>
      </c>
      <c r="B21" s="6" t="s">
        <v>36</v>
      </c>
      <c r="C21" s="7" t="s">
        <v>148</v>
      </c>
      <c r="D21" s="8">
        <v>1.5</v>
      </c>
    </row>
    <row r="22" ht="18.75" spans="1:4">
      <c r="A22" s="6">
        <v>20</v>
      </c>
      <c r="B22" s="6" t="s">
        <v>52</v>
      </c>
      <c r="C22" s="7" t="s">
        <v>161</v>
      </c>
      <c r="D22" s="8">
        <v>2.2</v>
      </c>
    </row>
    <row r="23" ht="18.75" spans="1:4">
      <c r="A23" s="6">
        <v>21</v>
      </c>
      <c r="B23" s="6" t="s">
        <v>62</v>
      </c>
      <c r="C23" s="7"/>
      <c r="D23" s="8"/>
    </row>
    <row r="24" ht="18.75" spans="1:4">
      <c r="A24" s="6">
        <v>22</v>
      </c>
      <c r="B24" s="6" t="s">
        <v>30</v>
      </c>
      <c r="C24" s="7" t="s">
        <v>162</v>
      </c>
      <c r="D24" s="8">
        <v>1.6</v>
      </c>
    </row>
    <row r="25" ht="18.75" spans="1:4">
      <c r="A25" s="6">
        <v>23</v>
      </c>
      <c r="B25" s="6" t="s">
        <v>65</v>
      </c>
      <c r="C25" s="7" t="s">
        <v>163</v>
      </c>
      <c r="D25" s="8">
        <v>0.5</v>
      </c>
    </row>
    <row r="26" ht="30" spans="1:4">
      <c r="A26" s="6">
        <v>24</v>
      </c>
      <c r="B26" s="6" t="s">
        <v>25</v>
      </c>
      <c r="C26" s="7" t="s">
        <v>164</v>
      </c>
      <c r="D26" s="8">
        <v>3.5</v>
      </c>
    </row>
    <row r="27" ht="18.75" spans="1:4">
      <c r="A27" s="6">
        <v>25</v>
      </c>
      <c r="B27" s="6" t="s">
        <v>42</v>
      </c>
      <c r="C27" s="7" t="s">
        <v>165</v>
      </c>
      <c r="D27" s="8">
        <v>0.8</v>
      </c>
    </row>
    <row r="28" ht="18.75" spans="1:4">
      <c r="A28" s="6">
        <v>26</v>
      </c>
      <c r="B28" s="6" t="s">
        <v>43</v>
      </c>
      <c r="C28" s="7" t="s">
        <v>166</v>
      </c>
      <c r="D28" s="8">
        <v>1.7</v>
      </c>
    </row>
    <row r="29" ht="18.75" spans="1:4">
      <c r="A29" s="6">
        <v>27</v>
      </c>
      <c r="B29" s="6" t="s">
        <v>20</v>
      </c>
      <c r="C29" s="7" t="s">
        <v>148</v>
      </c>
      <c r="D29" s="8">
        <v>1.5</v>
      </c>
    </row>
    <row r="30" ht="18.75" spans="1:4">
      <c r="A30" s="6">
        <v>28</v>
      </c>
      <c r="B30" s="6" t="s">
        <v>39</v>
      </c>
      <c r="C30" s="7" t="s">
        <v>167</v>
      </c>
      <c r="D30" s="8">
        <v>0.5</v>
      </c>
    </row>
    <row r="31" ht="18.75" spans="1:4">
      <c r="A31" s="6">
        <v>29</v>
      </c>
      <c r="B31" s="6" t="s">
        <v>22</v>
      </c>
      <c r="C31" s="7" t="s">
        <v>168</v>
      </c>
      <c r="D31" s="8">
        <v>1.2</v>
      </c>
    </row>
    <row r="32" ht="18.75" spans="1:4">
      <c r="A32" s="6">
        <v>30</v>
      </c>
      <c r="B32" s="6" t="s">
        <v>57</v>
      </c>
      <c r="C32" s="7"/>
      <c r="D32" s="8"/>
    </row>
    <row r="33" ht="18.75" spans="1:4">
      <c r="A33" s="6">
        <v>31</v>
      </c>
      <c r="B33" s="6" t="s">
        <v>44</v>
      </c>
      <c r="C33" s="7" t="s">
        <v>169</v>
      </c>
      <c r="D33" s="8">
        <v>1.3</v>
      </c>
    </row>
    <row r="34" ht="50" customHeight="1" spans="1:4">
      <c r="A34" s="6">
        <v>32</v>
      </c>
      <c r="B34" s="6" t="s">
        <v>18</v>
      </c>
      <c r="C34" s="7" t="s">
        <v>170</v>
      </c>
      <c r="D34" s="8">
        <v>7.45</v>
      </c>
    </row>
    <row r="35" ht="18.75" spans="1:4">
      <c r="A35" s="6">
        <v>33</v>
      </c>
      <c r="B35" s="6" t="s">
        <v>58</v>
      </c>
      <c r="C35" s="7"/>
      <c r="D35" s="8"/>
    </row>
    <row r="36" ht="18.75" spans="1:4">
      <c r="A36" s="6">
        <v>34</v>
      </c>
      <c r="B36" s="6" t="s">
        <v>50</v>
      </c>
      <c r="C36" s="7" t="s">
        <v>163</v>
      </c>
      <c r="D36" s="8">
        <v>0.5</v>
      </c>
    </row>
    <row r="37" ht="18.75" spans="1:4">
      <c r="A37" s="6">
        <v>35</v>
      </c>
      <c r="B37" s="6" t="s">
        <v>31</v>
      </c>
      <c r="C37" s="7" t="s">
        <v>167</v>
      </c>
      <c r="D37" s="8">
        <v>0.5</v>
      </c>
    </row>
    <row r="38" ht="18.75" spans="1:4">
      <c r="A38" s="6">
        <v>36</v>
      </c>
      <c r="B38" s="6" t="s">
        <v>56</v>
      </c>
      <c r="C38" s="7"/>
      <c r="D38" s="8"/>
    </row>
    <row r="39" ht="18.75" spans="1:4">
      <c r="A39" s="6">
        <v>37</v>
      </c>
      <c r="B39" s="6" t="s">
        <v>46</v>
      </c>
      <c r="C39" s="7"/>
      <c r="D39" s="8"/>
    </row>
    <row r="40" ht="18.75" spans="1:4">
      <c r="A40" s="6">
        <v>38</v>
      </c>
      <c r="B40" s="6" t="s">
        <v>34</v>
      </c>
      <c r="C40" s="7" t="s">
        <v>151</v>
      </c>
      <c r="D40" s="8">
        <v>1</v>
      </c>
    </row>
    <row r="41" ht="18.75" spans="1:4">
      <c r="A41" s="6">
        <v>39</v>
      </c>
      <c r="B41" s="6" t="s">
        <v>61</v>
      </c>
      <c r="C41" s="7" t="s">
        <v>148</v>
      </c>
      <c r="D41" s="8">
        <v>1.5</v>
      </c>
    </row>
    <row r="42" ht="18.75" spans="1:4">
      <c r="A42" s="6">
        <v>40</v>
      </c>
      <c r="B42" s="6" t="s">
        <v>45</v>
      </c>
      <c r="C42" s="7" t="s">
        <v>171</v>
      </c>
      <c r="D42" s="8">
        <v>0.2</v>
      </c>
    </row>
    <row r="43" ht="18.75" spans="1:4">
      <c r="A43" s="6">
        <v>41</v>
      </c>
      <c r="B43" s="6" t="s">
        <v>32</v>
      </c>
      <c r="C43" s="7" t="s">
        <v>172</v>
      </c>
      <c r="D43" s="8">
        <v>2.7</v>
      </c>
    </row>
    <row r="44" ht="18.75" spans="1:4">
      <c r="A44" s="6">
        <v>42</v>
      </c>
      <c r="B44" s="6" t="s">
        <v>24</v>
      </c>
      <c r="C44" s="7" t="s">
        <v>173</v>
      </c>
      <c r="D44" s="8">
        <v>0.7</v>
      </c>
    </row>
    <row r="45" ht="18.75" spans="1:4">
      <c r="A45" s="6">
        <v>43</v>
      </c>
      <c r="B45" s="6" t="s">
        <v>48</v>
      </c>
      <c r="C45" s="7"/>
      <c r="D45" s="8"/>
    </row>
    <row r="46" ht="18.75" spans="1:4">
      <c r="A46" s="6">
        <v>44</v>
      </c>
      <c r="B46" s="6" t="s">
        <v>53</v>
      </c>
      <c r="C46" s="7" t="s">
        <v>174</v>
      </c>
      <c r="D46" s="8">
        <v>1</v>
      </c>
    </row>
    <row r="47" ht="18.75" spans="1:4">
      <c r="A47" s="6">
        <v>45</v>
      </c>
      <c r="B47" s="6" t="s">
        <v>33</v>
      </c>
      <c r="C47" s="7" t="s">
        <v>151</v>
      </c>
      <c r="D47" s="8">
        <v>1</v>
      </c>
    </row>
    <row r="48" ht="18.75" spans="1:4">
      <c r="A48" s="6">
        <v>46</v>
      </c>
      <c r="B48" s="6" t="s">
        <v>54</v>
      </c>
      <c r="C48" s="7" t="s">
        <v>175</v>
      </c>
      <c r="D48" s="8">
        <v>1.5</v>
      </c>
    </row>
    <row r="49" ht="18.75" spans="1:4">
      <c r="A49" s="6">
        <v>47</v>
      </c>
      <c r="B49" s="6" t="s">
        <v>40</v>
      </c>
      <c r="C49" s="7" t="s">
        <v>148</v>
      </c>
      <c r="D49" s="8">
        <v>1</v>
      </c>
    </row>
    <row r="50" ht="18.75" spans="1:4">
      <c r="A50" s="6">
        <v>48</v>
      </c>
      <c r="B50" s="6" t="s">
        <v>41</v>
      </c>
      <c r="C50" s="7" t="s">
        <v>150</v>
      </c>
      <c r="D50" s="8">
        <v>1.5</v>
      </c>
    </row>
    <row r="51" ht="18.75" spans="1:4">
      <c r="A51" s="6">
        <v>49</v>
      </c>
      <c r="B51" s="6" t="s">
        <v>64</v>
      </c>
      <c r="C51" s="7" t="s">
        <v>148</v>
      </c>
      <c r="D51" s="8">
        <v>1.5</v>
      </c>
    </row>
    <row r="52" ht="18.75" spans="1:4">
      <c r="A52" s="6">
        <v>50</v>
      </c>
      <c r="B52" s="6" t="s">
        <v>55</v>
      </c>
      <c r="C52" s="7" t="s">
        <v>151</v>
      </c>
      <c r="D52" s="8">
        <v>1</v>
      </c>
    </row>
    <row r="53" ht="18.75" spans="1:4">
      <c r="A53" s="6">
        <v>51</v>
      </c>
      <c r="B53" s="6" t="s">
        <v>63</v>
      </c>
      <c r="C53" s="7"/>
      <c r="D53" s="8"/>
    </row>
    <row r="54" ht="18.75" spans="1:4">
      <c r="A54" s="6">
        <v>52</v>
      </c>
      <c r="B54" s="6" t="s">
        <v>60</v>
      </c>
      <c r="C54" s="7" t="s">
        <v>163</v>
      </c>
      <c r="D54" s="8">
        <v>0.5</v>
      </c>
    </row>
    <row r="60" ht="18.75" spans="1:2">
      <c r="A60" s="9"/>
      <c r="B60" s="9"/>
    </row>
    <row r="61" ht="18.75" spans="1:2">
      <c r="A61" s="9"/>
      <c r="B61" s="9"/>
    </row>
    <row r="62" ht="18.75" spans="1:2">
      <c r="A62" s="9"/>
      <c r="B62" s="9"/>
    </row>
    <row r="63" ht="18.75" spans="1:2">
      <c r="A63" s="9"/>
      <c r="B63" s="9"/>
    </row>
    <row r="64" ht="18.75" spans="1:2">
      <c r="A64" s="9"/>
      <c r="B64" s="9"/>
    </row>
    <row r="65" ht="18.75" spans="1:2">
      <c r="A65" s="9"/>
      <c r="B65" s="9"/>
    </row>
    <row r="66" ht="18.75" spans="1:2">
      <c r="A66" s="9"/>
      <c r="B66" s="9"/>
    </row>
    <row r="67" ht="18.75" spans="1:2">
      <c r="A67" s="9"/>
      <c r="B67" s="9"/>
    </row>
    <row r="68" ht="18.75" spans="1:2">
      <c r="A68" s="9"/>
      <c r="B68" s="9"/>
    </row>
    <row r="69" ht="18.75" spans="1:2">
      <c r="A69" s="9"/>
      <c r="B69" s="9"/>
    </row>
    <row r="70" ht="18.75" spans="1:2">
      <c r="A70" s="9"/>
      <c r="B70" s="9"/>
    </row>
    <row r="71" ht="18.75" spans="1:2">
      <c r="A71" s="9"/>
      <c r="B71" s="9"/>
    </row>
    <row r="72" ht="18.75" spans="1:2">
      <c r="A72" s="9"/>
      <c r="B72" s="9"/>
    </row>
    <row r="73" ht="18.75" spans="1:2">
      <c r="A73" s="9"/>
      <c r="B73" s="9"/>
    </row>
    <row r="74" ht="18.75" spans="1:2">
      <c r="A74" s="9"/>
      <c r="B74" s="9"/>
    </row>
    <row r="75" ht="18.75" spans="1:2">
      <c r="A75" s="9"/>
      <c r="B75" s="9"/>
    </row>
    <row r="76" ht="18.75" spans="1:2">
      <c r="A76" s="9"/>
      <c r="B76" s="9"/>
    </row>
    <row r="77" ht="18.75" spans="1:2">
      <c r="A77" s="9"/>
      <c r="B77" s="9"/>
    </row>
    <row r="78" ht="18.75" spans="1:2">
      <c r="A78" s="9"/>
      <c r="B78" s="9"/>
    </row>
    <row r="79" ht="18.75" spans="1:2">
      <c r="A79" s="9"/>
      <c r="B79" s="9"/>
    </row>
    <row r="80" ht="18.75" spans="1:2">
      <c r="A80" s="9"/>
      <c r="B80" s="9"/>
    </row>
    <row r="81" ht="18.75" spans="1:2">
      <c r="A81" s="9"/>
      <c r="B81" s="9"/>
    </row>
    <row r="82" ht="18.75" spans="1:2">
      <c r="A82" s="9"/>
      <c r="B82" s="9"/>
    </row>
    <row r="83" ht="18.75" spans="1:2">
      <c r="A83" s="9"/>
      <c r="B83" s="9"/>
    </row>
    <row r="84" ht="18.75" spans="1:2">
      <c r="A84" s="9"/>
      <c r="B84" s="9"/>
    </row>
    <row r="85" ht="18.75" spans="1:2">
      <c r="A85" s="9"/>
      <c r="B85" s="9"/>
    </row>
    <row r="86" ht="18.75" spans="1:2">
      <c r="A86" s="9"/>
      <c r="B86" s="9"/>
    </row>
    <row r="87" ht="18.75" spans="1:2">
      <c r="A87" s="9"/>
      <c r="B87" s="9"/>
    </row>
    <row r="88" ht="18.75" spans="1:2">
      <c r="A88" s="9"/>
      <c r="B88" s="9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公示表</vt:lpstr>
      <vt:lpstr>统分表</vt:lpstr>
      <vt:lpstr>1000米跑</vt:lpstr>
      <vt:lpstr>100米跑</vt:lpstr>
      <vt:lpstr>单杠引体向上</vt:lpstr>
      <vt:lpstr>负重登10楼</vt:lpstr>
      <vt:lpstr>攀登二节拉梯</vt:lpstr>
      <vt:lpstr>加分项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無悔^O^初衷</cp:lastModifiedBy>
  <dcterms:created xsi:type="dcterms:W3CDTF">2023-05-12T11:15:00Z</dcterms:created>
  <dcterms:modified xsi:type="dcterms:W3CDTF">2024-12-28T17:04:05Z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D8C9CDFA595F401ABDCBE8464E0FDABA_13</vt:lpwstr>
  </property>
</Properties>
</file>