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<sst xmlns="http://schemas.openxmlformats.org/spreadsheetml/2006/main" count="311" uniqueCount="135">
  <si>
    <t>凤冈县2024年下半年事业单位公开招聘资格复审名单</t>
  </si>
  <si>
    <t>序号</t>
  </si>
  <si>
    <t>职位代码</t>
  </si>
  <si>
    <t>招考单位</t>
  </si>
  <si>
    <t>职位名称</t>
  </si>
  <si>
    <t>姓名</t>
  </si>
  <si>
    <t>准考证号</t>
  </si>
  <si>
    <t>备注</t>
  </si>
  <si>
    <t>凤冈县天桥镇农业农村综合服务中心</t>
  </si>
  <si>
    <t>专业技术人员</t>
  </si>
  <si>
    <t>向小芳</t>
  </si>
  <si>
    <t>庞露</t>
  </si>
  <si>
    <t>李江</t>
  </si>
  <si>
    <t>陈招龙</t>
  </si>
  <si>
    <t>何佳劲</t>
  </si>
  <si>
    <t>高婷婷</t>
  </si>
  <si>
    <t>罗杰</t>
  </si>
  <si>
    <t>刘徐艳</t>
  </si>
  <si>
    <t>龚小兰</t>
  </si>
  <si>
    <t>安红兵</t>
  </si>
  <si>
    <t>凤冈县蜂岩镇党务政务服务中心</t>
  </si>
  <si>
    <t>高猛</t>
  </si>
  <si>
    <t>安修磊</t>
  </si>
  <si>
    <t>陈文杰</t>
  </si>
  <si>
    <t>凤冈县蜂岩镇农业农村综合服务中心</t>
  </si>
  <si>
    <t>赵兴友</t>
  </si>
  <si>
    <t>游刃</t>
  </si>
  <si>
    <t>石贵波</t>
  </si>
  <si>
    <t>朱玉</t>
  </si>
  <si>
    <t>任丹丹</t>
  </si>
  <si>
    <t>陈雨雪</t>
  </si>
  <si>
    <t>凤冈县王寨镇党务政务服务中心</t>
  </si>
  <si>
    <t>申旭锋</t>
  </si>
  <si>
    <t>何永芬</t>
  </si>
  <si>
    <t>施露露</t>
  </si>
  <si>
    <t>凤冈县王寨镇农业农村综合服务中心</t>
  </si>
  <si>
    <t>工作人员</t>
  </si>
  <si>
    <t>王紫荆</t>
  </si>
  <si>
    <t>田睿</t>
  </si>
  <si>
    <t>刘旭光</t>
  </si>
  <si>
    <t>凤冈县永和镇农业农村综合服务中心</t>
  </si>
  <si>
    <t>李文杰</t>
  </si>
  <si>
    <t>杨宗俊</t>
  </si>
  <si>
    <t>林玲</t>
  </si>
  <si>
    <t>凤冈县土溪镇农业农村综合服务中心</t>
  </si>
  <si>
    <t>张棵豪</t>
  </si>
  <si>
    <t>张斌</t>
  </si>
  <si>
    <t>杨秀飞</t>
  </si>
  <si>
    <t>倪春华</t>
  </si>
  <si>
    <t>罗丽亚</t>
  </si>
  <si>
    <t>余兴耀</t>
  </si>
  <si>
    <t>田李杰</t>
  </si>
  <si>
    <t>凤冈县镇街综合治理服务中心</t>
  </si>
  <si>
    <t>白明飞</t>
  </si>
  <si>
    <t>任丰</t>
  </si>
  <si>
    <t>胡娜</t>
  </si>
  <si>
    <t>陈力力</t>
  </si>
  <si>
    <t>刘桂宏</t>
  </si>
  <si>
    <t>安羽芬</t>
  </si>
  <si>
    <t>凤冈县镇街党务政务服务中心</t>
  </si>
  <si>
    <t>文孝能</t>
  </si>
  <si>
    <t>宋雕雕</t>
  </si>
  <si>
    <t>周洪飞</t>
  </si>
  <si>
    <t>李自嫱</t>
  </si>
  <si>
    <t>冉淋淋</t>
  </si>
  <si>
    <t>余丹丹</t>
  </si>
  <si>
    <t>凤冈县镇街农业农村综合服务中心</t>
  </si>
  <si>
    <t>李江林</t>
  </si>
  <si>
    <t>杨昆</t>
  </si>
  <si>
    <t>黄志恒</t>
  </si>
  <si>
    <t>张长斌</t>
  </si>
  <si>
    <t>李燮</t>
  </si>
  <si>
    <t>肖健松</t>
  </si>
  <si>
    <t>李浪</t>
  </si>
  <si>
    <t>吴涛</t>
  </si>
  <si>
    <t>冉浩然</t>
  </si>
  <si>
    <t>王瑞</t>
  </si>
  <si>
    <t>朱姗姗</t>
  </si>
  <si>
    <t>谭芳丽</t>
  </si>
  <si>
    <t>杨凤华</t>
  </si>
  <si>
    <t>任森</t>
  </si>
  <si>
    <t>龚雨洁</t>
  </si>
  <si>
    <t>凤冈县人民医院</t>
  </si>
  <si>
    <t>口腔医学</t>
  </si>
  <si>
    <t>傅娜娜</t>
  </si>
  <si>
    <t>李佳芹</t>
  </si>
  <si>
    <t>陆云飞</t>
  </si>
  <si>
    <t>凤冈县中医医院</t>
  </si>
  <si>
    <t>中医医师</t>
  </si>
  <si>
    <t>曾杨</t>
  </si>
  <si>
    <t>陶霞</t>
  </si>
  <si>
    <t>任明</t>
  </si>
  <si>
    <t>凤冈县精神专科医院</t>
  </si>
  <si>
    <t>精神科医师</t>
  </si>
  <si>
    <t>邓岚</t>
  </si>
  <si>
    <t>杜光进</t>
  </si>
  <si>
    <t>章忻睿</t>
  </si>
  <si>
    <t>临床医师</t>
  </si>
  <si>
    <t>刘月琼</t>
  </si>
  <si>
    <t>罗陈</t>
  </si>
  <si>
    <t>张忠敏</t>
  </si>
  <si>
    <t>麻醉医师</t>
  </si>
  <si>
    <t>杨秀秀</t>
  </si>
  <si>
    <t>陈小锟</t>
  </si>
  <si>
    <t>杨敏</t>
  </si>
  <si>
    <t>凤冈县龙泉街道卫生院</t>
  </si>
  <si>
    <t>信息科工作人员</t>
  </si>
  <si>
    <t>马元标</t>
  </si>
  <si>
    <t>牟文艺</t>
  </si>
  <si>
    <t>杨燕华</t>
  </si>
  <si>
    <t>凤冈县何坝街道卫生院</t>
  </si>
  <si>
    <t>乡村医师</t>
  </si>
  <si>
    <t>李火平</t>
  </si>
  <si>
    <t>皮佳丽</t>
  </si>
  <si>
    <t>刘伟</t>
  </si>
  <si>
    <t>凤冈县镇街卫生院</t>
  </si>
  <si>
    <t>聂燕霞</t>
  </si>
  <si>
    <t>田霞</t>
  </si>
  <si>
    <t>张勇</t>
  </si>
  <si>
    <t>凤冈县疾病预防控制中心</t>
  </si>
  <si>
    <t>高君竹</t>
  </si>
  <si>
    <t>罗爽</t>
  </si>
  <si>
    <t>严珩婷</t>
  </si>
  <si>
    <t>陈虹吉</t>
  </si>
  <si>
    <t>陈琪</t>
  </si>
  <si>
    <t>王淼</t>
  </si>
  <si>
    <t>刘杰</t>
  </si>
  <si>
    <t>王太学</t>
  </si>
  <si>
    <t>蒋洪</t>
  </si>
  <si>
    <t>黄光明</t>
  </si>
  <si>
    <t>吴浩东</t>
  </si>
  <si>
    <t>徐帅</t>
  </si>
  <si>
    <t>卢泳昕</t>
  </si>
  <si>
    <t>杨诗谣</t>
  </si>
  <si>
    <t>梁胜婷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</si>
</sst>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workbookViewId="0">
      <selection activeCell="A1" sqref="A1:G1"/>
    </sheetView>
  </sheetViews>
  <sheetFormatPr defaultColWidth="9" defaultRowHeight="13.5" outlineLevelCol="6"/>
  <cols>
    <col min="1" max="1" width="5.375" style="1" customWidth="1"/>
    <col min="2" max="2" width="14.375" style="1" customWidth="1"/>
    <col min="3" max="3" width="33" style="1" customWidth="1"/>
    <col min="4" max="4" width="14.25" style="1" customWidth="1"/>
    <col min="5" max="5" width="9" style="1"/>
    <col min="6" max="6" width="14.625" style="1" customWidth="1"/>
    <col min="7" max="16378" width="9" style="1"/>
  </cols>
  <sheetData>
    <row r="1" s="1" customFormat="1" ht="30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>
        <v>1</v>
      </c>
      <c r="B3" s="5" t="str">
        <f>"20240101"</f>
        <v>20240101</v>
      </c>
      <c r="C3" s="5" t="s">
        <v>8</v>
      </c>
      <c r="D3" s="5" t="s">
        <v>9</v>
      </c>
      <c r="E3" s="5" t="s">
        <v>10</v>
      </c>
      <c r="F3" s="5" t="str">
        <f>"241116010105"</f>
        <v>241116010105</v>
      </c>
      <c r="G3" s="5"/>
    </row>
    <row r="4" s="1" customFormat="1" ht="30" customHeight="1" spans="1:7">
      <c r="A4" s="5">
        <v>2</v>
      </c>
      <c r="B4" s="5" t="str">
        <f>"20240101"</f>
        <v>20240101</v>
      </c>
      <c r="C4" s="5" t="s">
        <v>8</v>
      </c>
      <c r="D4" s="5" t="s">
        <v>9</v>
      </c>
      <c r="E4" s="5" t="s">
        <v>11</v>
      </c>
      <c r="F4" s="5" t="str">
        <f>"241116010101"</f>
        <v>241116010101</v>
      </c>
      <c r="G4" s="5"/>
    </row>
    <row r="5" s="1" customFormat="1" ht="30" customHeight="1" spans="1:7">
      <c r="A5" s="5">
        <v>3</v>
      </c>
      <c r="B5" s="5" t="str">
        <f>"20240101"</f>
        <v>20240101</v>
      </c>
      <c r="C5" s="5" t="s">
        <v>8</v>
      </c>
      <c r="D5" s="5" t="s">
        <v>9</v>
      </c>
      <c r="E5" s="5" t="s">
        <v>12</v>
      </c>
      <c r="F5" s="5" t="str">
        <f>"241116010102"</f>
        <v>241116010102</v>
      </c>
      <c r="G5" s="5"/>
    </row>
    <row r="6" s="1" customFormat="1" ht="30" customHeight="1" spans="1:7">
      <c r="A6" s="5">
        <v>4</v>
      </c>
      <c r="B6" s="5" t="str">
        <f t="shared" ref="B6:B9" si="0">"20240102"</f>
        <v>20240102</v>
      </c>
      <c r="C6" s="5" t="s">
        <v>8</v>
      </c>
      <c r="D6" s="5" t="s">
        <v>9</v>
      </c>
      <c r="E6" s="5" t="s">
        <v>13</v>
      </c>
      <c r="F6" s="5" t="str">
        <f>"241116010714"</f>
        <v>241116010714</v>
      </c>
      <c r="G6" s="5"/>
    </row>
    <row r="7" s="1" customFormat="1" ht="30" customHeight="1" spans="1:7">
      <c r="A7" s="5">
        <v>5</v>
      </c>
      <c r="B7" s="5" t="str">
        <f t="shared" si="0"/>
        <v>20240102</v>
      </c>
      <c r="C7" s="5" t="s">
        <v>8</v>
      </c>
      <c r="D7" s="5" t="s">
        <v>9</v>
      </c>
      <c r="E7" s="5" t="s">
        <v>14</v>
      </c>
      <c r="F7" s="5" t="str">
        <f>"241116010122"</f>
        <v>241116010122</v>
      </c>
      <c r="G7" s="5"/>
    </row>
    <row r="8" s="1" customFormat="1" ht="30" customHeight="1" spans="1:7">
      <c r="A8" s="5">
        <v>6</v>
      </c>
      <c r="B8" s="5" t="str">
        <f t="shared" si="0"/>
        <v>20240102</v>
      </c>
      <c r="C8" s="5" t="s">
        <v>8</v>
      </c>
      <c r="D8" s="5" t="s">
        <v>9</v>
      </c>
      <c r="E8" s="5" t="s">
        <v>15</v>
      </c>
      <c r="F8" s="5" t="str">
        <f>"241116010217"</f>
        <v>241116010217</v>
      </c>
      <c r="G8" s="5"/>
    </row>
    <row r="9" s="1" customFormat="1" ht="30" customHeight="1" spans="1:7">
      <c r="A9" s="5">
        <v>7</v>
      </c>
      <c r="B9" s="5" t="str">
        <f t="shared" si="0"/>
        <v>20240102</v>
      </c>
      <c r="C9" s="5" t="s">
        <v>8</v>
      </c>
      <c r="D9" s="5" t="s">
        <v>9</v>
      </c>
      <c r="E9" s="5" t="s">
        <v>16</v>
      </c>
      <c r="F9" s="5" t="str">
        <f>"241116010819"</f>
        <v>241116010819</v>
      </c>
      <c r="G9" s="5"/>
    </row>
    <row r="10" s="1" customFormat="1" ht="30" customHeight="1" spans="1:7">
      <c r="A10" s="5">
        <v>8</v>
      </c>
      <c r="B10" s="5" t="str">
        <f t="shared" ref="B10:B12" si="1">"20240103"</f>
        <v>20240103</v>
      </c>
      <c r="C10" s="5" t="s">
        <v>8</v>
      </c>
      <c r="D10" s="5" t="s">
        <v>9</v>
      </c>
      <c r="E10" s="5" t="s">
        <v>17</v>
      </c>
      <c r="F10" s="5" t="str">
        <f>"241116010910"</f>
        <v>241116010910</v>
      </c>
      <c r="G10" s="5"/>
    </row>
    <row r="11" s="1" customFormat="1" ht="30" customHeight="1" spans="1:7">
      <c r="A11" s="5">
        <v>9</v>
      </c>
      <c r="B11" s="5" t="str">
        <f t="shared" si="1"/>
        <v>20240103</v>
      </c>
      <c r="C11" s="5" t="s">
        <v>8</v>
      </c>
      <c r="D11" s="5" t="s">
        <v>9</v>
      </c>
      <c r="E11" s="5" t="s">
        <v>18</v>
      </c>
      <c r="F11" s="5" t="str">
        <f>"241116010906"</f>
        <v>241116010906</v>
      </c>
      <c r="G11" s="5"/>
    </row>
    <row r="12" s="1" customFormat="1" ht="30" customHeight="1" spans="1:7">
      <c r="A12" s="5">
        <v>10</v>
      </c>
      <c r="B12" s="5" t="str">
        <f t="shared" si="1"/>
        <v>20240103</v>
      </c>
      <c r="C12" s="5" t="s">
        <v>8</v>
      </c>
      <c r="D12" s="5" t="s">
        <v>9</v>
      </c>
      <c r="E12" s="5" t="s">
        <v>19</v>
      </c>
      <c r="F12" s="5" t="str">
        <f>"241116010908"</f>
        <v>241116010908</v>
      </c>
      <c r="G12" s="5"/>
    </row>
    <row r="13" s="1" customFormat="1" ht="30" customHeight="1" spans="1:7">
      <c r="A13" s="5">
        <v>11</v>
      </c>
      <c r="B13" s="5" t="str">
        <f t="shared" ref="B13:B15" si="2">"20240201"</f>
        <v>20240201</v>
      </c>
      <c r="C13" s="5" t="s">
        <v>20</v>
      </c>
      <c r="D13" s="5" t="s">
        <v>9</v>
      </c>
      <c r="E13" s="5" t="s">
        <v>21</v>
      </c>
      <c r="F13" s="5" t="str">
        <f>"241116011403"</f>
        <v>241116011403</v>
      </c>
      <c r="G13" s="5"/>
    </row>
    <row r="14" s="1" customFormat="1" ht="30" customHeight="1" spans="1:7">
      <c r="A14" s="5">
        <v>12</v>
      </c>
      <c r="B14" s="5" t="str">
        <f t="shared" si="2"/>
        <v>20240201</v>
      </c>
      <c r="C14" s="5" t="s">
        <v>20</v>
      </c>
      <c r="D14" s="5" t="s">
        <v>9</v>
      </c>
      <c r="E14" s="5" t="s">
        <v>22</v>
      </c>
      <c r="F14" s="5" t="str">
        <f>"241116011516"</f>
        <v>241116011516</v>
      </c>
      <c r="G14" s="5"/>
    </row>
    <row r="15" s="1" customFormat="1" ht="30" customHeight="1" spans="1:7">
      <c r="A15" s="5">
        <v>13</v>
      </c>
      <c r="B15" s="5" t="str">
        <f t="shared" si="2"/>
        <v>20240201</v>
      </c>
      <c r="C15" s="5" t="s">
        <v>20</v>
      </c>
      <c r="D15" s="5" t="s">
        <v>9</v>
      </c>
      <c r="E15" s="5" t="s">
        <v>23</v>
      </c>
      <c r="F15" s="5" t="str">
        <f>"241116011010"</f>
        <v>241116011010</v>
      </c>
      <c r="G15" s="5"/>
    </row>
    <row r="16" s="1" customFormat="1" ht="30" customHeight="1" spans="1:7">
      <c r="A16" s="5">
        <v>14</v>
      </c>
      <c r="B16" s="5" t="str">
        <f t="shared" ref="B16:B21" si="3">"20240301"</f>
        <v>20240301</v>
      </c>
      <c r="C16" s="5" t="s">
        <v>24</v>
      </c>
      <c r="D16" s="5" t="s">
        <v>9</v>
      </c>
      <c r="E16" s="5" t="s">
        <v>25</v>
      </c>
      <c r="F16" s="5" t="str">
        <f>"241116011609"</f>
        <v>241116011609</v>
      </c>
      <c r="G16" s="5"/>
    </row>
    <row r="17" s="1" customFormat="1" ht="30" customHeight="1" spans="1:7">
      <c r="A17" s="5">
        <v>15</v>
      </c>
      <c r="B17" s="5" t="str">
        <f t="shared" si="3"/>
        <v>20240301</v>
      </c>
      <c r="C17" s="5" t="s">
        <v>24</v>
      </c>
      <c r="D17" s="5" t="s">
        <v>9</v>
      </c>
      <c r="E17" s="5" t="s">
        <v>26</v>
      </c>
      <c r="F17" s="5" t="str">
        <f>"241116011607"</f>
        <v>241116011607</v>
      </c>
      <c r="G17" s="5"/>
    </row>
    <row r="18" s="1" customFormat="1" ht="30" customHeight="1" spans="1:7">
      <c r="A18" s="5">
        <v>16</v>
      </c>
      <c r="B18" s="5" t="str">
        <f t="shared" si="3"/>
        <v>20240301</v>
      </c>
      <c r="C18" s="5" t="s">
        <v>24</v>
      </c>
      <c r="D18" s="5" t="s">
        <v>9</v>
      </c>
      <c r="E18" s="5" t="s">
        <v>27</v>
      </c>
      <c r="F18" s="5" t="str">
        <f>"241116011620"</f>
        <v>241116011620</v>
      </c>
      <c r="G18" s="5"/>
    </row>
    <row r="19" s="1" customFormat="1" ht="30" customHeight="1" spans="1:7">
      <c r="A19" s="5">
        <v>17</v>
      </c>
      <c r="B19" s="5" t="str">
        <f t="shared" si="3"/>
        <v>20240301</v>
      </c>
      <c r="C19" s="5" t="s">
        <v>24</v>
      </c>
      <c r="D19" s="5" t="s">
        <v>9</v>
      </c>
      <c r="E19" s="5" t="s">
        <v>28</v>
      </c>
      <c r="F19" s="5" t="str">
        <f>"241116011624"</f>
        <v>241116011624</v>
      </c>
      <c r="G19" s="5"/>
    </row>
    <row r="20" s="1" customFormat="1" ht="30" customHeight="1" spans="1:7">
      <c r="A20" s="5">
        <v>18</v>
      </c>
      <c r="B20" s="5" t="str">
        <f t="shared" si="3"/>
        <v>20240301</v>
      </c>
      <c r="C20" s="5" t="s">
        <v>24</v>
      </c>
      <c r="D20" s="5" t="s">
        <v>9</v>
      </c>
      <c r="E20" s="5" t="s">
        <v>29</v>
      </c>
      <c r="F20" s="5" t="str">
        <f>"241116011628"</f>
        <v>241116011628</v>
      </c>
      <c r="G20" s="5"/>
    </row>
    <row r="21" s="1" customFormat="1" ht="30" customHeight="1" spans="1:7">
      <c r="A21" s="5">
        <v>19</v>
      </c>
      <c r="B21" s="5" t="str">
        <f t="shared" si="3"/>
        <v>20240301</v>
      </c>
      <c r="C21" s="5" t="s">
        <v>24</v>
      </c>
      <c r="D21" s="5" t="s">
        <v>9</v>
      </c>
      <c r="E21" s="5" t="s">
        <v>30</v>
      </c>
      <c r="F21" s="5" t="str">
        <f>"241116011615"</f>
        <v>241116011615</v>
      </c>
      <c r="G21" s="5"/>
    </row>
    <row r="22" s="1" customFormat="1" ht="30" customHeight="1" spans="1:7">
      <c r="A22" s="5">
        <v>20</v>
      </c>
      <c r="B22" s="5" t="str">
        <f t="shared" ref="B22:B24" si="4">"20240401"</f>
        <v>20240401</v>
      </c>
      <c r="C22" s="5" t="s">
        <v>31</v>
      </c>
      <c r="D22" s="5" t="s">
        <v>9</v>
      </c>
      <c r="E22" s="5" t="s">
        <v>32</v>
      </c>
      <c r="F22" s="5" t="str">
        <f>"241116011711"</f>
        <v>241116011711</v>
      </c>
      <c r="G22" s="5"/>
    </row>
    <row r="23" s="1" customFormat="1" ht="30" customHeight="1" spans="1:7">
      <c r="A23" s="5">
        <v>21</v>
      </c>
      <c r="B23" s="5" t="str">
        <f t="shared" si="4"/>
        <v>20240401</v>
      </c>
      <c r="C23" s="5" t="s">
        <v>31</v>
      </c>
      <c r="D23" s="5" t="s">
        <v>9</v>
      </c>
      <c r="E23" s="5" t="s">
        <v>33</v>
      </c>
      <c r="F23" s="5" t="str">
        <f>"241116011706"</f>
        <v>241116011706</v>
      </c>
      <c r="G23" s="5"/>
    </row>
    <row r="24" s="1" customFormat="1" ht="30" customHeight="1" spans="1:7">
      <c r="A24" s="5">
        <v>22</v>
      </c>
      <c r="B24" s="5" t="str">
        <f t="shared" si="4"/>
        <v>20240401</v>
      </c>
      <c r="C24" s="5" t="s">
        <v>31</v>
      </c>
      <c r="D24" s="5" t="s">
        <v>9</v>
      </c>
      <c r="E24" s="5" t="s">
        <v>34</v>
      </c>
      <c r="F24" s="5" t="str">
        <f>"241116011715"</f>
        <v>241116011715</v>
      </c>
      <c r="G24" s="5"/>
    </row>
    <row r="25" s="1" customFormat="1" ht="30" customHeight="1" spans="1:7">
      <c r="A25" s="5">
        <v>23</v>
      </c>
      <c r="B25" s="5" t="str">
        <f t="shared" ref="B25:B27" si="5">"20240501"</f>
        <v>20240501</v>
      </c>
      <c r="C25" s="5" t="s">
        <v>35</v>
      </c>
      <c r="D25" s="5" t="s">
        <v>36</v>
      </c>
      <c r="E25" s="5" t="s">
        <v>37</v>
      </c>
      <c r="F25" s="5" t="str">
        <f>"241116011728"</f>
        <v>241116011728</v>
      </c>
      <c r="G25" s="5"/>
    </row>
    <row r="26" s="1" customFormat="1" ht="30" customHeight="1" spans="1:7">
      <c r="A26" s="5">
        <v>24</v>
      </c>
      <c r="B26" s="5" t="str">
        <f t="shared" si="5"/>
        <v>20240501</v>
      </c>
      <c r="C26" s="5" t="s">
        <v>35</v>
      </c>
      <c r="D26" s="5" t="s">
        <v>36</v>
      </c>
      <c r="E26" s="5" t="s">
        <v>38</v>
      </c>
      <c r="F26" s="5" t="str">
        <f>"241116011729"</f>
        <v>241116011729</v>
      </c>
      <c r="G26" s="5"/>
    </row>
    <row r="27" s="1" customFormat="1" ht="30" customHeight="1" spans="1:7">
      <c r="A27" s="5">
        <v>25</v>
      </c>
      <c r="B27" s="5" t="str">
        <f t="shared" si="5"/>
        <v>20240501</v>
      </c>
      <c r="C27" s="5" t="s">
        <v>35</v>
      </c>
      <c r="D27" s="5" t="s">
        <v>36</v>
      </c>
      <c r="E27" s="5" t="s">
        <v>39</v>
      </c>
      <c r="F27" s="5" t="str">
        <f>"241116011727"</f>
        <v>241116011727</v>
      </c>
      <c r="G27" s="5"/>
    </row>
    <row r="28" s="1" customFormat="1" ht="30" customHeight="1" spans="1:7">
      <c r="A28" s="5">
        <v>26</v>
      </c>
      <c r="B28" s="5" t="str">
        <f t="shared" ref="B28:B30" si="6">"20240601"</f>
        <v>20240601</v>
      </c>
      <c r="C28" s="5" t="s">
        <v>40</v>
      </c>
      <c r="D28" s="5" t="s">
        <v>36</v>
      </c>
      <c r="E28" s="5" t="s">
        <v>41</v>
      </c>
      <c r="F28" s="5" t="str">
        <f>"241116011930"</f>
        <v>241116011930</v>
      </c>
      <c r="G28" s="5"/>
    </row>
    <row r="29" s="1" customFormat="1" ht="30" customHeight="1" spans="1:7">
      <c r="A29" s="5">
        <v>27</v>
      </c>
      <c r="B29" s="5" t="str">
        <f t="shared" si="6"/>
        <v>20240601</v>
      </c>
      <c r="C29" s="5" t="s">
        <v>40</v>
      </c>
      <c r="D29" s="5" t="s">
        <v>36</v>
      </c>
      <c r="E29" s="5" t="s">
        <v>42</v>
      </c>
      <c r="F29" s="5" t="str">
        <f>"241116012001"</f>
        <v>241116012001</v>
      </c>
      <c r="G29" s="5"/>
    </row>
    <row r="30" s="1" customFormat="1" ht="30" customHeight="1" spans="1:7">
      <c r="A30" s="5">
        <v>28</v>
      </c>
      <c r="B30" s="5" t="str">
        <f t="shared" si="6"/>
        <v>20240601</v>
      </c>
      <c r="C30" s="5" t="s">
        <v>40</v>
      </c>
      <c r="D30" s="5" t="s">
        <v>36</v>
      </c>
      <c r="E30" s="5" t="s">
        <v>43</v>
      </c>
      <c r="F30" s="5" t="str">
        <f>"241116012004"</f>
        <v>241116012004</v>
      </c>
      <c r="G30" s="5"/>
    </row>
    <row r="31" s="1" customFormat="1" ht="30" customHeight="1" spans="1:7">
      <c r="A31" s="5">
        <v>29</v>
      </c>
      <c r="B31" s="5" t="str">
        <f t="shared" ref="B31:B37" si="7">"20240701"</f>
        <v>20240701</v>
      </c>
      <c r="C31" s="5" t="s">
        <v>44</v>
      </c>
      <c r="D31" s="5" t="s">
        <v>9</v>
      </c>
      <c r="E31" s="5" t="s">
        <v>45</v>
      </c>
      <c r="F31" s="5" t="str">
        <f>"241116012303"</f>
        <v>241116012303</v>
      </c>
      <c r="G31" s="5"/>
    </row>
    <row r="32" s="1" customFormat="1" ht="30" customHeight="1" spans="1:7">
      <c r="A32" s="5">
        <v>30</v>
      </c>
      <c r="B32" s="5" t="str">
        <f t="shared" si="7"/>
        <v>20240701</v>
      </c>
      <c r="C32" s="5" t="s">
        <v>44</v>
      </c>
      <c r="D32" s="5" t="s">
        <v>9</v>
      </c>
      <c r="E32" s="5" t="s">
        <v>46</v>
      </c>
      <c r="F32" s="5" t="str">
        <f>"241116012525"</f>
        <v>241116012525</v>
      </c>
      <c r="G32" s="5"/>
    </row>
    <row r="33" s="1" customFormat="1" ht="30" customHeight="1" spans="1:7">
      <c r="A33" s="5">
        <v>31</v>
      </c>
      <c r="B33" s="5" t="str">
        <f t="shared" si="7"/>
        <v>20240701</v>
      </c>
      <c r="C33" s="5" t="s">
        <v>44</v>
      </c>
      <c r="D33" s="5" t="s">
        <v>9</v>
      </c>
      <c r="E33" s="5" t="s">
        <v>47</v>
      </c>
      <c r="F33" s="5" t="str">
        <f>"241116012928"</f>
        <v>241116012928</v>
      </c>
      <c r="G33" s="5"/>
    </row>
    <row r="34" s="1" customFormat="1" ht="30" customHeight="1" spans="1:7">
      <c r="A34" s="5">
        <v>32</v>
      </c>
      <c r="B34" s="5" t="str">
        <f t="shared" si="7"/>
        <v>20240701</v>
      </c>
      <c r="C34" s="5" t="s">
        <v>44</v>
      </c>
      <c r="D34" s="5" t="s">
        <v>9</v>
      </c>
      <c r="E34" s="5" t="s">
        <v>48</v>
      </c>
      <c r="F34" s="5" t="str">
        <f>"241116012319"</f>
        <v>241116012319</v>
      </c>
      <c r="G34" s="5"/>
    </row>
    <row r="35" s="1" customFormat="1" ht="30" customHeight="1" spans="1:7">
      <c r="A35" s="5">
        <v>33</v>
      </c>
      <c r="B35" s="5" t="str">
        <f t="shared" si="7"/>
        <v>20240701</v>
      </c>
      <c r="C35" s="5" t="s">
        <v>44</v>
      </c>
      <c r="D35" s="5" t="s">
        <v>9</v>
      </c>
      <c r="E35" s="5" t="s">
        <v>49</v>
      </c>
      <c r="F35" s="5" t="str">
        <f>"241116013515"</f>
        <v>241116013515</v>
      </c>
      <c r="G35" s="5"/>
    </row>
    <row r="36" s="1" customFormat="1" ht="30" customHeight="1" spans="1:7">
      <c r="A36" s="5">
        <v>34</v>
      </c>
      <c r="B36" s="5" t="str">
        <f t="shared" si="7"/>
        <v>20240701</v>
      </c>
      <c r="C36" s="5" t="s">
        <v>44</v>
      </c>
      <c r="D36" s="5" t="s">
        <v>9</v>
      </c>
      <c r="E36" s="5" t="s">
        <v>50</v>
      </c>
      <c r="F36" s="5" t="str">
        <f>"241116012215"</f>
        <v>241116012215</v>
      </c>
      <c r="G36" s="5"/>
    </row>
    <row r="37" s="1" customFormat="1" ht="30" customHeight="1" spans="1:7">
      <c r="A37" s="5">
        <v>35</v>
      </c>
      <c r="B37" s="5" t="str">
        <f t="shared" si="7"/>
        <v>20240701</v>
      </c>
      <c r="C37" s="5" t="s">
        <v>44</v>
      </c>
      <c r="D37" s="5" t="s">
        <v>9</v>
      </c>
      <c r="E37" s="5" t="s">
        <v>51</v>
      </c>
      <c r="F37" s="5" t="str">
        <f>"241116012715"</f>
        <v>241116012715</v>
      </c>
      <c r="G37" s="5"/>
    </row>
    <row r="38" s="1" customFormat="1" ht="30" customHeight="1" spans="1:7">
      <c r="A38" s="5">
        <v>36</v>
      </c>
      <c r="B38" s="5" t="str">
        <f t="shared" ref="B38:B43" si="8">"20240801"</f>
        <v>20240801</v>
      </c>
      <c r="C38" s="5" t="s">
        <v>52</v>
      </c>
      <c r="D38" s="5" t="s">
        <v>36</v>
      </c>
      <c r="E38" s="5" t="s">
        <v>53</v>
      </c>
      <c r="F38" s="5" t="str">
        <f>"241116021915"</f>
        <v>241116021915</v>
      </c>
      <c r="G38" s="5"/>
    </row>
    <row r="39" s="1" customFormat="1" ht="30" customHeight="1" spans="1:7">
      <c r="A39" s="5">
        <v>37</v>
      </c>
      <c r="B39" s="5" t="str">
        <f t="shared" si="8"/>
        <v>20240801</v>
      </c>
      <c r="C39" s="5" t="s">
        <v>52</v>
      </c>
      <c r="D39" s="5" t="s">
        <v>36</v>
      </c>
      <c r="E39" s="5" t="s">
        <v>54</v>
      </c>
      <c r="F39" s="5" t="str">
        <f>"241116022319"</f>
        <v>241116022319</v>
      </c>
      <c r="G39" s="5"/>
    </row>
    <row r="40" s="1" customFormat="1" ht="30" customHeight="1" spans="1:7">
      <c r="A40" s="5">
        <v>38</v>
      </c>
      <c r="B40" s="5" t="str">
        <f t="shared" si="8"/>
        <v>20240801</v>
      </c>
      <c r="C40" s="5" t="s">
        <v>52</v>
      </c>
      <c r="D40" s="5" t="s">
        <v>36</v>
      </c>
      <c r="E40" s="5" t="s">
        <v>55</v>
      </c>
      <c r="F40" s="5" t="str">
        <f>"241116020321"</f>
        <v>241116020321</v>
      </c>
      <c r="G40" s="5"/>
    </row>
    <row r="41" s="1" customFormat="1" ht="30" customHeight="1" spans="1:7">
      <c r="A41" s="5">
        <v>39</v>
      </c>
      <c r="B41" s="5" t="str">
        <f t="shared" si="8"/>
        <v>20240801</v>
      </c>
      <c r="C41" s="5" t="s">
        <v>52</v>
      </c>
      <c r="D41" s="5" t="s">
        <v>36</v>
      </c>
      <c r="E41" s="5" t="s">
        <v>56</v>
      </c>
      <c r="F41" s="5" t="str">
        <f>"241116022930"</f>
        <v>241116022930</v>
      </c>
      <c r="G41" s="5"/>
    </row>
    <row r="42" s="1" customFormat="1" ht="30" customHeight="1" spans="1:7">
      <c r="A42" s="5">
        <v>40</v>
      </c>
      <c r="B42" s="5" t="str">
        <f t="shared" si="8"/>
        <v>20240801</v>
      </c>
      <c r="C42" s="5" t="s">
        <v>52</v>
      </c>
      <c r="D42" s="5" t="s">
        <v>36</v>
      </c>
      <c r="E42" s="5" t="s">
        <v>57</v>
      </c>
      <c r="F42" s="5" t="str">
        <f>"241116020504"</f>
        <v>241116020504</v>
      </c>
      <c r="G42" s="5"/>
    </row>
    <row r="43" s="1" customFormat="1" ht="30" customHeight="1" spans="1:7">
      <c r="A43" s="5">
        <v>41</v>
      </c>
      <c r="B43" s="5" t="str">
        <f t="shared" si="8"/>
        <v>20240801</v>
      </c>
      <c r="C43" s="5" t="s">
        <v>52</v>
      </c>
      <c r="D43" s="5" t="s">
        <v>36</v>
      </c>
      <c r="E43" s="5" t="s">
        <v>58</v>
      </c>
      <c r="F43" s="5" t="str">
        <f>"241116020410"</f>
        <v>241116020410</v>
      </c>
      <c r="G43" s="5"/>
    </row>
    <row r="44" s="1" customFormat="1" ht="30" customHeight="1" spans="1:7">
      <c r="A44" s="5">
        <v>42</v>
      </c>
      <c r="B44" s="5" t="str">
        <f t="shared" ref="B44:B49" si="9">"20240901"</f>
        <v>20240901</v>
      </c>
      <c r="C44" s="5" t="s">
        <v>59</v>
      </c>
      <c r="D44" s="5" t="s">
        <v>36</v>
      </c>
      <c r="E44" s="5" t="s">
        <v>60</v>
      </c>
      <c r="F44" s="5" t="str">
        <f>"241116024020"</f>
        <v>241116024020</v>
      </c>
      <c r="G44" s="5"/>
    </row>
    <row r="45" s="1" customFormat="1" ht="30" customHeight="1" spans="1:7">
      <c r="A45" s="5">
        <v>43</v>
      </c>
      <c r="B45" s="5" t="str">
        <f t="shared" si="9"/>
        <v>20240901</v>
      </c>
      <c r="C45" s="5" t="s">
        <v>59</v>
      </c>
      <c r="D45" s="5" t="s">
        <v>36</v>
      </c>
      <c r="E45" s="5" t="s">
        <v>61</v>
      </c>
      <c r="F45" s="5" t="str">
        <f>"241116024016"</f>
        <v>241116024016</v>
      </c>
      <c r="G45" s="5"/>
    </row>
    <row r="46" s="1" customFormat="1" ht="30" customHeight="1" spans="1:7">
      <c r="A46" s="5">
        <v>44</v>
      </c>
      <c r="B46" s="5" t="str">
        <f t="shared" si="9"/>
        <v>20240901</v>
      </c>
      <c r="C46" s="5" t="s">
        <v>59</v>
      </c>
      <c r="D46" s="5" t="s">
        <v>36</v>
      </c>
      <c r="E46" s="5" t="s">
        <v>62</v>
      </c>
      <c r="F46" s="5" t="str">
        <f>"241116023823"</f>
        <v>241116023823</v>
      </c>
      <c r="G46" s="5"/>
    </row>
    <row r="47" s="1" customFormat="1" ht="30" customHeight="1" spans="1:7">
      <c r="A47" s="5">
        <v>45</v>
      </c>
      <c r="B47" s="5" t="str">
        <f t="shared" si="9"/>
        <v>20240901</v>
      </c>
      <c r="C47" s="5" t="s">
        <v>59</v>
      </c>
      <c r="D47" s="5" t="s">
        <v>36</v>
      </c>
      <c r="E47" s="5" t="s">
        <v>63</v>
      </c>
      <c r="F47" s="5" t="str">
        <f>"241116023729"</f>
        <v>241116023729</v>
      </c>
      <c r="G47" s="5"/>
    </row>
    <row r="48" s="1" customFormat="1" ht="30" customHeight="1" spans="1:7">
      <c r="A48" s="5">
        <v>46</v>
      </c>
      <c r="B48" s="5" t="str">
        <f t="shared" si="9"/>
        <v>20240901</v>
      </c>
      <c r="C48" s="5" t="s">
        <v>59</v>
      </c>
      <c r="D48" s="5" t="s">
        <v>36</v>
      </c>
      <c r="E48" s="5" t="s">
        <v>64</v>
      </c>
      <c r="F48" s="5" t="str">
        <f>"241116023825"</f>
        <v>241116023825</v>
      </c>
      <c r="G48" s="5"/>
    </row>
    <row r="49" s="1" customFormat="1" ht="30" customHeight="1" spans="1:7">
      <c r="A49" s="5">
        <v>47</v>
      </c>
      <c r="B49" s="5" t="str">
        <f t="shared" si="9"/>
        <v>20240901</v>
      </c>
      <c r="C49" s="5" t="s">
        <v>59</v>
      </c>
      <c r="D49" s="5" t="s">
        <v>36</v>
      </c>
      <c r="E49" s="5" t="s">
        <v>65</v>
      </c>
      <c r="F49" s="5" t="str">
        <f>"241116023909"</f>
        <v>241116023909</v>
      </c>
      <c r="G49" s="5"/>
    </row>
    <row r="50" s="1" customFormat="1" ht="30" customHeight="1" spans="1:7">
      <c r="A50" s="5">
        <v>48</v>
      </c>
      <c r="B50" s="5" t="str">
        <f t="shared" ref="B50:B55" si="10">"20241001"</f>
        <v>20241001</v>
      </c>
      <c r="C50" s="5" t="s">
        <v>66</v>
      </c>
      <c r="D50" s="5" t="s">
        <v>9</v>
      </c>
      <c r="E50" s="5" t="s">
        <v>67</v>
      </c>
      <c r="F50" s="5" t="str">
        <f>"241116024115"</f>
        <v>241116024115</v>
      </c>
      <c r="G50" s="5"/>
    </row>
    <row r="51" s="1" customFormat="1" ht="30" customHeight="1" spans="1:7">
      <c r="A51" s="5">
        <v>49</v>
      </c>
      <c r="B51" s="5" t="str">
        <f t="shared" si="10"/>
        <v>20241001</v>
      </c>
      <c r="C51" s="5" t="s">
        <v>66</v>
      </c>
      <c r="D51" s="5" t="s">
        <v>9</v>
      </c>
      <c r="E51" s="5" t="s">
        <v>68</v>
      </c>
      <c r="F51" s="5" t="str">
        <f>"241116024104"</f>
        <v>241116024104</v>
      </c>
      <c r="G51" s="5"/>
    </row>
    <row r="52" s="1" customFormat="1" ht="30" customHeight="1" spans="1:7">
      <c r="A52" s="5">
        <v>50</v>
      </c>
      <c r="B52" s="5" t="str">
        <f t="shared" si="10"/>
        <v>20241001</v>
      </c>
      <c r="C52" s="5" t="s">
        <v>66</v>
      </c>
      <c r="D52" s="5" t="s">
        <v>9</v>
      </c>
      <c r="E52" s="5" t="s">
        <v>69</v>
      </c>
      <c r="F52" s="5" t="str">
        <f>"241116024112"</f>
        <v>241116024112</v>
      </c>
      <c r="G52" s="5"/>
    </row>
    <row r="53" s="1" customFormat="1" ht="30" customHeight="1" spans="1:7">
      <c r="A53" s="5">
        <v>51</v>
      </c>
      <c r="B53" s="5" t="str">
        <f t="shared" si="10"/>
        <v>20241001</v>
      </c>
      <c r="C53" s="5" t="s">
        <v>66</v>
      </c>
      <c r="D53" s="5" t="s">
        <v>9</v>
      </c>
      <c r="E53" s="5" t="s">
        <v>70</v>
      </c>
      <c r="F53" s="5" t="str">
        <f>"241116024108"</f>
        <v>241116024108</v>
      </c>
      <c r="G53" s="5"/>
    </row>
    <row r="54" s="1" customFormat="1" ht="30" customHeight="1" spans="1:7">
      <c r="A54" s="5">
        <v>52</v>
      </c>
      <c r="B54" s="5" t="str">
        <f t="shared" si="10"/>
        <v>20241001</v>
      </c>
      <c r="C54" s="5" t="s">
        <v>66</v>
      </c>
      <c r="D54" s="5" t="s">
        <v>9</v>
      </c>
      <c r="E54" s="5" t="s">
        <v>71</v>
      </c>
      <c r="F54" s="5" t="str">
        <f>"241116024103"</f>
        <v>241116024103</v>
      </c>
      <c r="G54" s="5"/>
    </row>
    <row r="55" s="1" customFormat="1" ht="30" customHeight="1" spans="1:7">
      <c r="A55" s="5">
        <v>53</v>
      </c>
      <c r="B55" s="5" t="str">
        <f t="shared" si="10"/>
        <v>20241001</v>
      </c>
      <c r="C55" s="5" t="s">
        <v>66</v>
      </c>
      <c r="D55" s="5" t="s">
        <v>9</v>
      </c>
      <c r="E55" s="5" t="s">
        <v>72</v>
      </c>
      <c r="F55" s="5" t="str">
        <f>"241116024111"</f>
        <v>241116024111</v>
      </c>
      <c r="G55" s="5"/>
    </row>
    <row r="56" s="1" customFormat="1" ht="30" customHeight="1" spans="1:7">
      <c r="A56" s="5">
        <v>54</v>
      </c>
      <c r="B56" s="5" t="str">
        <f t="shared" ref="B56:B64" si="11">"20241002"</f>
        <v>20241002</v>
      </c>
      <c r="C56" s="5" t="s">
        <v>66</v>
      </c>
      <c r="D56" s="5" t="s">
        <v>9</v>
      </c>
      <c r="E56" s="5" t="s">
        <v>73</v>
      </c>
      <c r="F56" s="5" t="str">
        <f>"241116024214"</f>
        <v>241116024214</v>
      </c>
      <c r="G56" s="5"/>
    </row>
    <row r="57" s="1" customFormat="1" ht="30" customHeight="1" spans="1:7">
      <c r="A57" s="5">
        <v>55</v>
      </c>
      <c r="B57" s="5" t="str">
        <f t="shared" si="11"/>
        <v>20241002</v>
      </c>
      <c r="C57" s="5" t="s">
        <v>66</v>
      </c>
      <c r="D57" s="5" t="s">
        <v>9</v>
      </c>
      <c r="E57" s="5" t="s">
        <v>74</v>
      </c>
      <c r="F57" s="5" t="str">
        <f>"241116024119"</f>
        <v>241116024119</v>
      </c>
      <c r="G57" s="5"/>
    </row>
    <row r="58" s="1" customFormat="1" ht="30" customHeight="1" spans="1:7">
      <c r="A58" s="5">
        <v>56</v>
      </c>
      <c r="B58" s="5" t="str">
        <f t="shared" si="11"/>
        <v>20241002</v>
      </c>
      <c r="C58" s="5" t="s">
        <v>66</v>
      </c>
      <c r="D58" s="5" t="s">
        <v>9</v>
      </c>
      <c r="E58" s="5" t="s">
        <v>75</v>
      </c>
      <c r="F58" s="5" t="str">
        <f>"241116024117"</f>
        <v>241116024117</v>
      </c>
      <c r="G58" s="5"/>
    </row>
    <row r="59" s="1" customFormat="1" ht="30" customHeight="1" spans="1:7">
      <c r="A59" s="5">
        <v>57</v>
      </c>
      <c r="B59" s="5" t="str">
        <f t="shared" si="11"/>
        <v>20241002</v>
      </c>
      <c r="C59" s="5" t="s">
        <v>66</v>
      </c>
      <c r="D59" s="5" t="s">
        <v>9</v>
      </c>
      <c r="E59" s="5" t="s">
        <v>76</v>
      </c>
      <c r="F59" s="5" t="str">
        <f>"241116024120"</f>
        <v>241116024120</v>
      </c>
      <c r="G59" s="5"/>
    </row>
    <row r="60" s="1" customFormat="1" ht="30" customHeight="1" spans="1:7">
      <c r="A60" s="5">
        <v>58</v>
      </c>
      <c r="B60" s="5" t="str">
        <f t="shared" si="11"/>
        <v>20241002</v>
      </c>
      <c r="C60" s="5" t="s">
        <v>66</v>
      </c>
      <c r="D60" s="5" t="s">
        <v>9</v>
      </c>
      <c r="E60" s="5" t="s">
        <v>77</v>
      </c>
      <c r="F60" s="5" t="str">
        <f>"241116024122"</f>
        <v>241116024122</v>
      </c>
      <c r="G60" s="5"/>
    </row>
    <row r="61" s="1" customFormat="1" ht="30" customHeight="1" spans="1:7">
      <c r="A61" s="5">
        <v>59</v>
      </c>
      <c r="B61" s="5" t="str">
        <f t="shared" si="11"/>
        <v>20241002</v>
      </c>
      <c r="C61" s="5" t="s">
        <v>66</v>
      </c>
      <c r="D61" s="5" t="s">
        <v>9</v>
      </c>
      <c r="E61" s="5" t="s">
        <v>78</v>
      </c>
      <c r="F61" s="5" t="str">
        <f>"241116024224"</f>
        <v>241116024224</v>
      </c>
      <c r="G61" s="5"/>
    </row>
    <row r="62" s="1" customFormat="1" ht="30" customHeight="1" spans="1:7">
      <c r="A62" s="5">
        <v>60</v>
      </c>
      <c r="B62" s="5" t="str">
        <f t="shared" si="11"/>
        <v>20241002</v>
      </c>
      <c r="C62" s="5" t="s">
        <v>66</v>
      </c>
      <c r="D62" s="5" t="s">
        <v>9</v>
      </c>
      <c r="E62" s="5" t="s">
        <v>79</v>
      </c>
      <c r="F62" s="5" t="str">
        <f>"241116024220"</f>
        <v>241116024220</v>
      </c>
      <c r="G62" s="5"/>
    </row>
    <row r="63" s="1" customFormat="1" ht="30" customHeight="1" spans="1:7">
      <c r="A63" s="5">
        <v>61</v>
      </c>
      <c r="B63" s="5" t="str">
        <f t="shared" si="11"/>
        <v>20241002</v>
      </c>
      <c r="C63" s="5" t="s">
        <v>66</v>
      </c>
      <c r="D63" s="5" t="s">
        <v>9</v>
      </c>
      <c r="E63" s="5" t="s">
        <v>80</v>
      </c>
      <c r="F63" s="5" t="str">
        <f>"241116024208"</f>
        <v>241116024208</v>
      </c>
      <c r="G63" s="5"/>
    </row>
    <row r="64" s="1" customFormat="1" ht="30" customHeight="1" spans="1:7">
      <c r="A64" s="5">
        <v>62</v>
      </c>
      <c r="B64" s="5" t="str">
        <f t="shared" si="11"/>
        <v>20241002</v>
      </c>
      <c r="C64" s="5" t="s">
        <v>66</v>
      </c>
      <c r="D64" s="5" t="s">
        <v>9</v>
      </c>
      <c r="E64" s="5" t="s">
        <v>81</v>
      </c>
      <c r="F64" s="5" t="str">
        <f>"241116024213"</f>
        <v>241116024213</v>
      </c>
      <c r="G64" s="5"/>
    </row>
    <row r="65" s="1" customFormat="1" ht="30" customHeight="1" spans="1:7">
      <c r="A65" s="5">
        <v>63</v>
      </c>
      <c r="B65" s="5" t="str">
        <f t="shared" ref="B65:B67" si="12">"20241102"</f>
        <v>20241102</v>
      </c>
      <c r="C65" s="5" t="s">
        <v>82</v>
      </c>
      <c r="D65" s="5" t="s">
        <v>83</v>
      </c>
      <c r="E65" s="5" t="s">
        <v>84</v>
      </c>
      <c r="F65" s="5" t="str">
        <f>"241116024302"</f>
        <v>241116024302</v>
      </c>
      <c r="G65" s="5"/>
    </row>
    <row r="66" s="1" customFormat="1" ht="30" customHeight="1" spans="1:7">
      <c r="A66" s="5">
        <v>64</v>
      </c>
      <c r="B66" s="5" t="str">
        <f t="shared" si="12"/>
        <v>20241102</v>
      </c>
      <c r="C66" s="5" t="s">
        <v>82</v>
      </c>
      <c r="D66" s="5" t="s">
        <v>83</v>
      </c>
      <c r="E66" s="5" t="s">
        <v>85</v>
      </c>
      <c r="F66" s="5" t="str">
        <f>"241116024303"</f>
        <v>241116024303</v>
      </c>
      <c r="G66" s="5"/>
    </row>
    <row r="67" s="1" customFormat="1" ht="30" customHeight="1" spans="1:7">
      <c r="A67" s="5">
        <v>65</v>
      </c>
      <c r="B67" s="5" t="str">
        <f t="shared" si="12"/>
        <v>20241102</v>
      </c>
      <c r="C67" s="5" t="s">
        <v>82</v>
      </c>
      <c r="D67" s="5" t="s">
        <v>83</v>
      </c>
      <c r="E67" s="5" t="s">
        <v>86</v>
      </c>
      <c r="F67" s="5" t="str">
        <f>"241116024227"</f>
        <v>241116024227</v>
      </c>
      <c r="G67" s="5"/>
    </row>
    <row r="68" s="1" customFormat="1" ht="30" customHeight="1" spans="1:7">
      <c r="A68" s="5">
        <v>66</v>
      </c>
      <c r="B68" s="5" t="str">
        <f t="shared" ref="B68:B70" si="13">"20241201"</f>
        <v>20241201</v>
      </c>
      <c r="C68" s="5" t="s">
        <v>87</v>
      </c>
      <c r="D68" s="5" t="s">
        <v>88</v>
      </c>
      <c r="E68" s="5" t="s">
        <v>89</v>
      </c>
      <c r="F68" s="5" t="str">
        <f>"241116024307"</f>
        <v>241116024307</v>
      </c>
      <c r="G68" s="5"/>
    </row>
    <row r="69" s="1" customFormat="1" ht="30" customHeight="1" spans="1:7">
      <c r="A69" s="5">
        <v>67</v>
      </c>
      <c r="B69" s="5" t="str">
        <f t="shared" si="13"/>
        <v>20241201</v>
      </c>
      <c r="C69" s="5" t="s">
        <v>87</v>
      </c>
      <c r="D69" s="5" t="s">
        <v>88</v>
      </c>
      <c r="E69" s="5" t="s">
        <v>90</v>
      </c>
      <c r="F69" s="5" t="str">
        <f>"241116024310"</f>
        <v>241116024310</v>
      </c>
      <c r="G69" s="5"/>
    </row>
    <row r="70" s="1" customFormat="1" ht="30" customHeight="1" spans="1:7">
      <c r="A70" s="5">
        <v>68</v>
      </c>
      <c r="B70" s="5" t="str">
        <f t="shared" si="13"/>
        <v>20241201</v>
      </c>
      <c r="C70" s="5" t="s">
        <v>87</v>
      </c>
      <c r="D70" s="5" t="s">
        <v>88</v>
      </c>
      <c r="E70" s="5" t="s">
        <v>91</v>
      </c>
      <c r="F70" s="5" t="str">
        <f>"241116024311"</f>
        <v>241116024311</v>
      </c>
      <c r="G70" s="5"/>
    </row>
    <row r="71" s="1" customFormat="1" ht="30" customHeight="1" spans="1:7">
      <c r="A71" s="5">
        <v>69</v>
      </c>
      <c r="B71" s="5" t="str">
        <f t="shared" ref="B71:B73" si="14">"20241301"</f>
        <v>20241301</v>
      </c>
      <c r="C71" s="5" t="s">
        <v>92</v>
      </c>
      <c r="D71" s="5" t="s">
        <v>93</v>
      </c>
      <c r="E71" s="5" t="s">
        <v>94</v>
      </c>
      <c r="F71" s="5" t="str">
        <f>"241116024314"</f>
        <v>241116024314</v>
      </c>
      <c r="G71" s="5"/>
    </row>
    <row r="72" s="1" customFormat="1" ht="30" customHeight="1" spans="1:7">
      <c r="A72" s="5">
        <v>70</v>
      </c>
      <c r="B72" s="5" t="str">
        <f t="shared" si="14"/>
        <v>20241301</v>
      </c>
      <c r="C72" s="5" t="s">
        <v>92</v>
      </c>
      <c r="D72" s="5" t="s">
        <v>93</v>
      </c>
      <c r="E72" s="5" t="s">
        <v>95</v>
      </c>
      <c r="F72" s="5" t="str">
        <f>"241116024313"</f>
        <v>241116024313</v>
      </c>
      <c r="G72" s="5"/>
    </row>
    <row r="73" s="1" customFormat="1" ht="30" customHeight="1" spans="1:7">
      <c r="A73" s="5">
        <v>71</v>
      </c>
      <c r="B73" s="5" t="str">
        <f t="shared" si="14"/>
        <v>20241301</v>
      </c>
      <c r="C73" s="5" t="s">
        <v>92</v>
      </c>
      <c r="D73" s="5" t="s">
        <v>93</v>
      </c>
      <c r="E73" s="5" t="s">
        <v>96</v>
      </c>
      <c r="F73" s="5" t="str">
        <f>"241116024315"</f>
        <v>241116024315</v>
      </c>
      <c r="G73" s="5"/>
    </row>
    <row r="74" s="1" customFormat="1" ht="30" customHeight="1" spans="1:7">
      <c r="A74" s="5">
        <v>72</v>
      </c>
      <c r="B74" s="5" t="str">
        <f t="shared" ref="B74:B76" si="15">"20241302"</f>
        <v>20241302</v>
      </c>
      <c r="C74" s="5" t="s">
        <v>92</v>
      </c>
      <c r="D74" s="5" t="s">
        <v>97</v>
      </c>
      <c r="E74" s="5" t="s">
        <v>98</v>
      </c>
      <c r="F74" s="5" t="str">
        <f>"241116024317"</f>
        <v>241116024317</v>
      </c>
      <c r="G74" s="5"/>
    </row>
    <row r="75" s="1" customFormat="1" ht="30" customHeight="1" spans="1:7">
      <c r="A75" s="5">
        <v>73</v>
      </c>
      <c r="B75" s="5" t="str">
        <f t="shared" si="15"/>
        <v>20241302</v>
      </c>
      <c r="C75" s="5" t="s">
        <v>92</v>
      </c>
      <c r="D75" s="5" t="s">
        <v>97</v>
      </c>
      <c r="E75" s="5" t="s">
        <v>99</v>
      </c>
      <c r="F75" s="5" t="str">
        <f>"241116024318"</f>
        <v>241116024318</v>
      </c>
      <c r="G75" s="5"/>
    </row>
    <row r="76" s="1" customFormat="1" ht="30" customHeight="1" spans="1:7">
      <c r="A76" s="5">
        <v>74</v>
      </c>
      <c r="B76" s="5" t="str">
        <f t="shared" si="15"/>
        <v>20241302</v>
      </c>
      <c r="C76" s="5" t="s">
        <v>92</v>
      </c>
      <c r="D76" s="5" t="s">
        <v>97</v>
      </c>
      <c r="E76" s="5" t="s">
        <v>100</v>
      </c>
      <c r="F76" s="5" t="str">
        <f>"241116024323"</f>
        <v>241116024323</v>
      </c>
      <c r="G76" s="5"/>
    </row>
    <row r="77" s="1" customFormat="1" ht="30" customHeight="1" spans="1:7">
      <c r="A77" s="5">
        <v>75</v>
      </c>
      <c r="B77" s="5" t="str">
        <f t="shared" ref="B77:B79" si="16">"20241303"</f>
        <v>20241303</v>
      </c>
      <c r="C77" s="5" t="s">
        <v>92</v>
      </c>
      <c r="D77" s="5" t="s">
        <v>101</v>
      </c>
      <c r="E77" s="5" t="s">
        <v>102</v>
      </c>
      <c r="F77" s="5" t="str">
        <f>"241116024328"</f>
        <v>241116024328</v>
      </c>
      <c r="G77" s="5"/>
    </row>
    <row r="78" s="1" customFormat="1" ht="30" customHeight="1" spans="1:7">
      <c r="A78" s="5">
        <v>76</v>
      </c>
      <c r="B78" s="5" t="str">
        <f t="shared" si="16"/>
        <v>20241303</v>
      </c>
      <c r="C78" s="5" t="s">
        <v>92</v>
      </c>
      <c r="D78" s="5" t="s">
        <v>101</v>
      </c>
      <c r="E78" s="5" t="s">
        <v>103</v>
      </c>
      <c r="F78" s="5" t="str">
        <f>"241116024402"</f>
        <v>241116024402</v>
      </c>
      <c r="G78" s="5"/>
    </row>
    <row r="79" s="1" customFormat="1" ht="30" customHeight="1" spans="1:7">
      <c r="A79" s="5">
        <v>77</v>
      </c>
      <c r="B79" s="5" t="str">
        <f t="shared" si="16"/>
        <v>20241303</v>
      </c>
      <c r="C79" s="5" t="s">
        <v>92</v>
      </c>
      <c r="D79" s="5" t="s">
        <v>101</v>
      </c>
      <c r="E79" s="5" t="s">
        <v>104</v>
      </c>
      <c r="F79" s="5" t="str">
        <f>"241116024325"</f>
        <v>241116024325</v>
      </c>
      <c r="G79" s="5"/>
    </row>
    <row r="80" s="1" customFormat="1" ht="30" customHeight="1" spans="1:7">
      <c r="A80" s="5">
        <v>78</v>
      </c>
      <c r="B80" s="5" t="str">
        <f t="shared" ref="B80:B82" si="17">"20241401"</f>
        <v>20241401</v>
      </c>
      <c r="C80" s="5" t="s">
        <v>105</v>
      </c>
      <c r="D80" s="5" t="s">
        <v>106</v>
      </c>
      <c r="E80" s="5" t="s">
        <v>107</v>
      </c>
      <c r="F80" s="5" t="str">
        <f>"241116030327"</f>
        <v>241116030327</v>
      </c>
      <c r="G80" s="5"/>
    </row>
    <row r="81" s="1" customFormat="1" ht="30" customHeight="1" spans="1:7">
      <c r="A81" s="5">
        <v>79</v>
      </c>
      <c r="B81" s="5" t="str">
        <f t="shared" si="17"/>
        <v>20241401</v>
      </c>
      <c r="C81" s="5" t="s">
        <v>105</v>
      </c>
      <c r="D81" s="5" t="s">
        <v>106</v>
      </c>
      <c r="E81" s="5" t="s">
        <v>108</v>
      </c>
      <c r="F81" s="5" t="str">
        <f>"241116024506"</f>
        <v>241116024506</v>
      </c>
      <c r="G81" s="5"/>
    </row>
    <row r="82" s="1" customFormat="1" ht="30" customHeight="1" spans="1:7">
      <c r="A82" s="5">
        <v>80</v>
      </c>
      <c r="B82" s="5" t="str">
        <f t="shared" si="17"/>
        <v>20241401</v>
      </c>
      <c r="C82" s="5" t="s">
        <v>105</v>
      </c>
      <c r="D82" s="5" t="s">
        <v>106</v>
      </c>
      <c r="E82" s="5" t="s">
        <v>109</v>
      </c>
      <c r="F82" s="5" t="str">
        <f>"241116024412"</f>
        <v>241116024412</v>
      </c>
      <c r="G82" s="5"/>
    </row>
    <row r="83" s="1" customFormat="1" ht="30" customHeight="1" spans="1:7">
      <c r="A83" s="5">
        <v>81</v>
      </c>
      <c r="B83" s="5" t="str">
        <f t="shared" ref="B83:B85" si="18">"20241501"</f>
        <v>20241501</v>
      </c>
      <c r="C83" s="5" t="s">
        <v>110</v>
      </c>
      <c r="D83" s="5" t="s">
        <v>111</v>
      </c>
      <c r="E83" s="5" t="s">
        <v>112</v>
      </c>
      <c r="F83" s="5" t="str">
        <f>"241116030509"</f>
        <v>241116030509</v>
      </c>
      <c r="G83" s="5"/>
    </row>
    <row r="84" s="1" customFormat="1" ht="30" customHeight="1" spans="1:7">
      <c r="A84" s="5">
        <v>82</v>
      </c>
      <c r="B84" s="5" t="str">
        <f t="shared" si="18"/>
        <v>20241501</v>
      </c>
      <c r="C84" s="5" t="s">
        <v>110</v>
      </c>
      <c r="D84" s="5" t="s">
        <v>111</v>
      </c>
      <c r="E84" s="5" t="s">
        <v>113</v>
      </c>
      <c r="F84" s="5" t="str">
        <f>"241116030910"</f>
        <v>241116030910</v>
      </c>
      <c r="G84" s="5"/>
    </row>
    <row r="85" s="1" customFormat="1" ht="30" customHeight="1" spans="1:7">
      <c r="A85" s="5">
        <v>83</v>
      </c>
      <c r="B85" s="5" t="str">
        <f t="shared" si="18"/>
        <v>20241501</v>
      </c>
      <c r="C85" s="5" t="s">
        <v>110</v>
      </c>
      <c r="D85" s="5" t="s">
        <v>111</v>
      </c>
      <c r="E85" s="5" t="s">
        <v>114</v>
      </c>
      <c r="F85" s="5" t="str">
        <f>"241116030612"</f>
        <v>241116030612</v>
      </c>
      <c r="G85" s="5"/>
    </row>
    <row r="86" s="1" customFormat="1" ht="30" customHeight="1" spans="1:7">
      <c r="A86" s="5">
        <v>84</v>
      </c>
      <c r="B86" s="5" t="str">
        <f t="shared" ref="B86:B88" si="19">"20241601"</f>
        <v>20241601</v>
      </c>
      <c r="C86" s="5" t="s">
        <v>115</v>
      </c>
      <c r="D86" s="5" t="s">
        <v>111</v>
      </c>
      <c r="E86" s="5" t="s">
        <v>116</v>
      </c>
      <c r="F86" s="5" t="str">
        <f>"241116030920"</f>
        <v>241116030920</v>
      </c>
      <c r="G86" s="5"/>
    </row>
    <row r="87" s="1" customFormat="1" ht="30" customHeight="1" spans="1:7">
      <c r="A87" s="5">
        <v>85</v>
      </c>
      <c r="B87" s="5" t="str">
        <f t="shared" si="19"/>
        <v>20241601</v>
      </c>
      <c r="C87" s="5" t="s">
        <v>115</v>
      </c>
      <c r="D87" s="5" t="s">
        <v>111</v>
      </c>
      <c r="E87" s="5" t="s">
        <v>117</v>
      </c>
      <c r="F87" s="5" t="str">
        <f>"241116030918"</f>
        <v>241116030918</v>
      </c>
      <c r="G87" s="5"/>
    </row>
    <row r="88" s="1" customFormat="1" ht="30" customHeight="1" spans="1:7">
      <c r="A88" s="5">
        <v>86</v>
      </c>
      <c r="B88" s="5" t="str">
        <f t="shared" si="19"/>
        <v>20241601</v>
      </c>
      <c r="C88" s="5" t="s">
        <v>115</v>
      </c>
      <c r="D88" s="5" t="s">
        <v>111</v>
      </c>
      <c r="E88" s="5" t="s">
        <v>118</v>
      </c>
      <c r="F88" s="5" t="str">
        <f>"241116030919"</f>
        <v>241116030919</v>
      </c>
      <c r="G88" s="5"/>
    </row>
    <row r="89" s="1" customFormat="1" ht="30" customHeight="1" spans="1:7">
      <c r="A89" s="5">
        <v>87</v>
      </c>
      <c r="B89" s="5" t="str">
        <f t="shared" ref="B89:B91" si="20">"20241701"</f>
        <v>20241701</v>
      </c>
      <c r="C89" s="5" t="s">
        <v>119</v>
      </c>
      <c r="D89" s="5" t="s">
        <v>9</v>
      </c>
      <c r="E89" s="5" t="s">
        <v>120</v>
      </c>
      <c r="F89" s="5" t="str">
        <f>"241116031006"</f>
        <v>241116031006</v>
      </c>
      <c r="G89" s="5"/>
    </row>
    <row r="90" s="1" customFormat="1" ht="30" customHeight="1" spans="1:7">
      <c r="A90" s="5">
        <v>88</v>
      </c>
      <c r="B90" s="5" t="str">
        <f t="shared" si="20"/>
        <v>20241701</v>
      </c>
      <c r="C90" s="5" t="s">
        <v>119</v>
      </c>
      <c r="D90" s="5" t="s">
        <v>9</v>
      </c>
      <c r="E90" s="5" t="s">
        <v>121</v>
      </c>
      <c r="F90" s="5" t="str">
        <f>"241116031008"</f>
        <v>241116031008</v>
      </c>
      <c r="G90" s="5"/>
    </row>
    <row r="91" s="1" customFormat="1" ht="30" customHeight="1" spans="1:7">
      <c r="A91" s="5">
        <v>89</v>
      </c>
      <c r="B91" s="5" t="str">
        <f t="shared" si="20"/>
        <v>20241701</v>
      </c>
      <c r="C91" s="5" t="s">
        <v>119</v>
      </c>
      <c r="D91" s="5" t="s">
        <v>9</v>
      </c>
      <c r="E91" s="5" t="s">
        <v>122</v>
      </c>
      <c r="F91" s="5" t="str">
        <f>"241116031202"</f>
        <v>241116031202</v>
      </c>
      <c r="G91" s="5"/>
    </row>
    <row r="92" s="1" customFormat="1" ht="30" customHeight="1" spans="1:7">
      <c r="A92" s="5">
        <v>90</v>
      </c>
      <c r="B92" s="5" t="str">
        <f t="shared" ref="B92:B97" si="21">"20241702"</f>
        <v>20241702</v>
      </c>
      <c r="C92" s="5" t="s">
        <v>119</v>
      </c>
      <c r="D92" s="5" t="s">
        <v>9</v>
      </c>
      <c r="E92" s="5" t="s">
        <v>123</v>
      </c>
      <c r="F92" s="5" t="str">
        <f>"241116031310"</f>
        <v>241116031310</v>
      </c>
      <c r="G92" s="5"/>
    </row>
    <row r="93" s="1" customFormat="1" ht="30" customHeight="1" spans="1:7">
      <c r="A93" s="5">
        <v>91</v>
      </c>
      <c r="B93" s="5" t="str">
        <f t="shared" si="21"/>
        <v>20241702</v>
      </c>
      <c r="C93" s="5" t="s">
        <v>119</v>
      </c>
      <c r="D93" s="5" t="s">
        <v>9</v>
      </c>
      <c r="E93" s="5" t="s">
        <v>124</v>
      </c>
      <c r="F93" s="5" t="str">
        <f>"241116031322"</f>
        <v>241116031322</v>
      </c>
      <c r="G93" s="5"/>
    </row>
    <row r="94" s="1" customFormat="1" ht="30" customHeight="1" spans="1:7">
      <c r="A94" s="5">
        <v>92</v>
      </c>
      <c r="B94" s="5" t="str">
        <f t="shared" si="21"/>
        <v>20241702</v>
      </c>
      <c r="C94" s="5" t="s">
        <v>119</v>
      </c>
      <c r="D94" s="5" t="s">
        <v>9</v>
      </c>
      <c r="E94" s="5" t="s">
        <v>125</v>
      </c>
      <c r="F94" s="5" t="str">
        <f>"241116031308"</f>
        <v>241116031308</v>
      </c>
      <c r="G94" s="5"/>
    </row>
    <row r="95" s="1" customFormat="1" ht="30" customHeight="1" spans="1:7">
      <c r="A95" s="5">
        <v>93</v>
      </c>
      <c r="B95" s="5" t="str">
        <f t="shared" si="21"/>
        <v>20241702</v>
      </c>
      <c r="C95" s="5" t="s">
        <v>119</v>
      </c>
      <c r="D95" s="5" t="s">
        <v>9</v>
      </c>
      <c r="E95" s="5" t="s">
        <v>126</v>
      </c>
      <c r="F95" s="5" t="str">
        <f>"241116031309"</f>
        <v>241116031309</v>
      </c>
      <c r="G95" s="5"/>
    </row>
    <row r="96" s="1" customFormat="1" ht="30" customHeight="1" spans="1:7">
      <c r="A96" s="5">
        <v>94</v>
      </c>
      <c r="B96" s="5" t="str">
        <f t="shared" si="21"/>
        <v>20241702</v>
      </c>
      <c r="C96" s="5" t="s">
        <v>119</v>
      </c>
      <c r="D96" s="5" t="s">
        <v>9</v>
      </c>
      <c r="E96" s="5" t="s">
        <v>127</v>
      </c>
      <c r="F96" s="5" t="str">
        <f>"241116031326"</f>
        <v>241116031326</v>
      </c>
      <c r="G96" s="5"/>
    </row>
    <row r="97" s="1" customFormat="1" ht="30" customHeight="1" spans="1:7">
      <c r="A97" s="5">
        <v>95</v>
      </c>
      <c r="B97" s="5" t="str">
        <f t="shared" si="21"/>
        <v>20241702</v>
      </c>
      <c r="C97" s="5" t="s">
        <v>119</v>
      </c>
      <c r="D97" s="5" t="s">
        <v>9</v>
      </c>
      <c r="E97" s="5" t="s">
        <v>128</v>
      </c>
      <c r="F97" s="5" t="str">
        <f>"241116031330"</f>
        <v>241116031330</v>
      </c>
      <c r="G97" s="5"/>
    </row>
    <row r="98" s="1" customFormat="1" ht="30" customHeight="1" spans="1:7">
      <c r="A98" s="5">
        <v>96</v>
      </c>
      <c r="B98" s="5" t="str">
        <f t="shared" ref="B98:B100" si="22">"20241703"</f>
        <v>20241703</v>
      </c>
      <c r="C98" s="5" t="s">
        <v>119</v>
      </c>
      <c r="D98" s="5" t="s">
        <v>9</v>
      </c>
      <c r="E98" s="5" t="s">
        <v>129</v>
      </c>
      <c r="F98" s="5" t="str">
        <f>"241116032706"</f>
        <v>241116032706</v>
      </c>
      <c r="G98" s="5"/>
    </row>
    <row r="99" s="1" customFormat="1" ht="30" customHeight="1" spans="1:7">
      <c r="A99" s="5">
        <v>97</v>
      </c>
      <c r="B99" s="5" t="str">
        <f t="shared" si="22"/>
        <v>20241703</v>
      </c>
      <c r="C99" s="5" t="s">
        <v>119</v>
      </c>
      <c r="D99" s="5" t="s">
        <v>9</v>
      </c>
      <c r="E99" s="5" t="s">
        <v>130</v>
      </c>
      <c r="F99" s="5" t="str">
        <f>"241116031815"</f>
        <v>241116031815</v>
      </c>
      <c r="G99" s="5"/>
    </row>
    <row r="100" s="1" customFormat="1" ht="30" customHeight="1" spans="1:7">
      <c r="A100" s="5">
        <v>98</v>
      </c>
      <c r="B100" s="5" t="str">
        <f t="shared" si="22"/>
        <v>20241703</v>
      </c>
      <c r="C100" s="5" t="s">
        <v>119</v>
      </c>
      <c r="D100" s="5" t="s">
        <v>9</v>
      </c>
      <c r="E100" s="5" t="s">
        <v>131</v>
      </c>
      <c r="F100" s="5" t="str">
        <f>"241116032927"</f>
        <v>241116032927</v>
      </c>
      <c r="G100" s="5"/>
    </row>
    <row r="101" s="1" customFormat="1" ht="30" customHeight="1" spans="1:7">
      <c r="A101" s="5">
        <v>99</v>
      </c>
      <c r="B101" s="5" t="str">
        <f t="shared" ref="B101:B103" si="23">"20241704"</f>
        <v>20241704</v>
      </c>
      <c r="C101" s="5" t="s">
        <v>119</v>
      </c>
      <c r="D101" s="5" t="s">
        <v>36</v>
      </c>
      <c r="E101" s="5" t="s">
        <v>132</v>
      </c>
      <c r="F101" s="5" t="str">
        <f>"241116033701"</f>
        <v>241116033701</v>
      </c>
      <c r="G101" s="5"/>
    </row>
    <row r="102" s="1" customFormat="1" ht="30" customHeight="1" spans="1:7">
      <c r="A102" s="5">
        <v>100</v>
      </c>
      <c r="B102" s="5" t="str">
        <f t="shared" si="23"/>
        <v>20241704</v>
      </c>
      <c r="C102" s="5" t="s">
        <v>119</v>
      </c>
      <c r="D102" s="5" t="s">
        <v>36</v>
      </c>
      <c r="E102" s="5" t="s">
        <v>133</v>
      </c>
      <c r="F102" s="5" t="str">
        <f>"241116033521"</f>
        <v>241116033521</v>
      </c>
      <c r="G102" s="5"/>
    </row>
    <row r="103" s="1" customFormat="1" ht="30" customHeight="1" spans="1:7">
      <c r="A103" s="5">
        <v>101</v>
      </c>
      <c r="B103" s="5" t="str">
        <f t="shared" si="23"/>
        <v>20241704</v>
      </c>
      <c r="C103" s="5" t="s">
        <v>119</v>
      </c>
      <c r="D103" s="5" t="s">
        <v>36</v>
      </c>
      <c r="E103" s="5" t="s">
        <v>134</v>
      </c>
      <c r="F103" s="5" t="str">
        <f>"241116033228"</f>
        <v>241116033228</v>
      </c>
      <c r="G103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2024-12-02T00:49:41Z</dcterms:created>
  <dcterms:modified xsi:type="dcterms:W3CDTF">2024-12-02T00:53:38Z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