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55"/>
  </bookViews>
  <sheets>
    <sheet name="1" sheetId="3" r:id="rId1"/>
  </sheets>
  <definedNames>
    <definedName name="_xlnm._FilterDatabase" localSheetId="0" hidden="1">'1'!$A$3:$M$3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<sst xmlns="http://schemas.openxmlformats.org/spreadsheetml/2006/main" count="86" uniqueCount="54">
  <si>
    <t>贵阳市国防动员办公室2024年公开招聘事业单位工作人员面试成绩、总成绩
及进入体检环节人员名单</t>
  </si>
  <si>
    <t>01、02岗位</t>
  </si>
  <si>
    <t>考号</t>
  </si>
  <si>
    <t>姓名</t>
  </si>
  <si>
    <t>单位及代码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</si>
  <si>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</si>
  <si>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</si>
  <si>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</si>
  <si>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</si>
  <si>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</si>
  <si>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</si>
  <si>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总成绩</t>
  </si>
  <si>
    <t>综合排名</t>
  </si>
  <si>
    <t>是否进入体检</t>
  </si>
  <si>
    <t>9110100100126</t>
  </si>
  <si>
    <t>吴思洪</t>
  </si>
  <si>
    <t>2024001贵阳市人防工程管理服务中心</t>
  </si>
  <si>
    <t>01综合协调员</t>
  </si>
  <si>
    <t>78</t>
  </si>
  <si>
    <t>是</t>
  </si>
  <si>
    <t>9110100100216</t>
  </si>
  <si>
    <t>田俸欣</t>
  </si>
  <si>
    <t>80.2</t>
  </si>
  <si>
    <t>9110100100324</t>
  </si>
  <si>
    <t>苟廷梅</t>
  </si>
  <si>
    <t>74.4</t>
  </si>
  <si>
    <t>9110100100111</t>
  </si>
  <si>
    <t>张志银</t>
  </si>
  <si>
    <t>02体检统筹工作人员</t>
  </si>
  <si>
    <t>82.2</t>
  </si>
  <si>
    <t>9110100100315</t>
  </si>
  <si>
    <t>周涛</t>
  </si>
  <si>
    <t>79.6</t>
  </si>
  <si>
    <t>9110100100130</t>
  </si>
  <si>
    <t>段瑞雄</t>
  </si>
  <si>
    <t>03、04岗位</t>
  </si>
  <si>
    <t>序号</t>
  </si>
  <si>
    <t>笔试成绩40%</t>
  </si>
  <si>
    <t>军人贡献考核成绩（30分）</t>
  </si>
  <si>
    <t>面试成绩30%</t>
  </si>
  <si>
    <t>9110100100114</t>
  </si>
  <si>
    <t>王金华</t>
  </si>
  <si>
    <t>03档案管理员</t>
  </si>
  <si>
    <t>9110100100117</t>
  </si>
  <si>
    <t>贺莉</t>
  </si>
  <si>
    <t>9110100100101</t>
  </si>
  <si>
    <t>赵怡</t>
  </si>
  <si>
    <t>9110100100106</t>
  </si>
  <si>
    <t>李莉</t>
  </si>
  <si>
    <t>04内勤保障工作人员</t>
  </si>
  <si>
    <t>9110100100206</t>
  </si>
  <si>
    <t>黄菊青</t>
  </si>
  <si>
    <t>9110100100119</t>
  </si>
  <si>
    <t>姜丽娜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</si>
</sst>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view="pageBreakPreview" zoomScaleNormal="100" workbookViewId="0">
      <selection activeCell="R10" sqref="R10"/>
    </sheetView>
  </sheetViews>
  <sheetFormatPr defaultColWidth="8.87962962962963" defaultRowHeight="14.4"/>
  <cols>
    <col min="1" max="1" width="14.5" customWidth="1"/>
    <col min="2" max="2" width="8.87962962962963" style="3"/>
    <col min="3" max="3" width="35.3796296296296" customWidth="1"/>
    <col min="4" max="4" width="20.3796296296296" customWidth="1"/>
    <col min="6" max="6" width="10.8796296296296" customWidth="1"/>
    <col min="8" max="8" width="9.62962962962963" customWidth="1"/>
    <col min="11" max="11" width="8.75" customWidth="1"/>
    <col min="12" max="12" width="5.33333333333333" customWidth="1"/>
  </cols>
  <sheetData>
    <row r="1" ht="5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8.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/>
      <c r="I3" s="6" t="s">
        <v>9</v>
      </c>
      <c r="J3" s="19" t="s">
        <v>10</v>
      </c>
      <c r="K3" s="6" t="s">
        <v>11</v>
      </c>
      <c r="L3" s="6" t="s">
        <v>12</v>
      </c>
      <c r="M3" s="20" t="s">
        <v>13</v>
      </c>
    </row>
    <row r="4" s="2" customFormat="1" ht="21.95" customHeight="1" spans="1:13">
      <c r="A4" s="8" t="s">
        <v>14</v>
      </c>
      <c r="B4" s="9" t="s">
        <v>15</v>
      </c>
      <c r="C4" s="8" t="s">
        <v>16</v>
      </c>
      <c r="D4" s="8" t="s">
        <v>17</v>
      </c>
      <c r="E4" s="10">
        <v>100.55</v>
      </c>
      <c r="F4" s="9">
        <f t="shared" ref="F4:F9" si="0">ROUND(E4/1.5,2)</f>
        <v>67.03</v>
      </c>
      <c r="G4" s="11">
        <f t="shared" ref="G4:G9" si="1">ROUND(F4*0.6,2)</f>
        <v>40.22</v>
      </c>
      <c r="H4" s="11"/>
      <c r="I4" s="13" t="s">
        <v>18</v>
      </c>
      <c r="J4" s="9">
        <f t="shared" ref="J4:J9" si="2">ROUND(I4*40%,2)</f>
        <v>31.2</v>
      </c>
      <c r="K4" s="9">
        <f t="shared" ref="K4:K9" si="3">G4+J4</f>
        <v>71.42</v>
      </c>
      <c r="L4" s="9">
        <v>1</v>
      </c>
      <c r="M4" s="21" t="s">
        <v>19</v>
      </c>
    </row>
    <row r="5" s="2" customFormat="1" ht="21.95" customHeight="1" spans="1:13">
      <c r="A5" s="8" t="s">
        <v>20</v>
      </c>
      <c r="B5" s="12" t="s">
        <v>21</v>
      </c>
      <c r="C5" s="8" t="s">
        <v>16</v>
      </c>
      <c r="D5" s="8" t="s">
        <v>17</v>
      </c>
      <c r="E5" s="10">
        <v>87.3</v>
      </c>
      <c r="F5" s="9">
        <f t="shared" si="0"/>
        <v>58.2</v>
      </c>
      <c r="G5" s="11">
        <f t="shared" si="1"/>
        <v>34.92</v>
      </c>
      <c r="H5" s="11"/>
      <c r="I5" s="13" t="s">
        <v>22</v>
      </c>
      <c r="J5" s="9">
        <f t="shared" si="2"/>
        <v>32.08</v>
      </c>
      <c r="K5" s="9">
        <f t="shared" si="3"/>
        <v>67</v>
      </c>
      <c r="L5" s="9">
        <v>2</v>
      </c>
      <c r="M5" s="12"/>
    </row>
    <row r="6" s="2" customFormat="1" ht="21.95" customHeight="1" spans="1:13">
      <c r="A6" s="8" t="s">
        <v>23</v>
      </c>
      <c r="B6" s="9" t="s">
        <v>24</v>
      </c>
      <c r="C6" s="8" t="s">
        <v>16</v>
      </c>
      <c r="D6" s="8" t="s">
        <v>17</v>
      </c>
      <c r="E6" s="10">
        <v>91.1</v>
      </c>
      <c r="F6" s="9">
        <f t="shared" si="0"/>
        <v>60.73</v>
      </c>
      <c r="G6" s="11">
        <f t="shared" si="1"/>
        <v>36.44</v>
      </c>
      <c r="H6" s="11"/>
      <c r="I6" s="13" t="s">
        <v>25</v>
      </c>
      <c r="J6" s="9">
        <f t="shared" si="2"/>
        <v>29.76</v>
      </c>
      <c r="K6" s="9">
        <f t="shared" si="3"/>
        <v>66.2</v>
      </c>
      <c r="L6" s="9">
        <v>3</v>
      </c>
      <c r="M6" s="12"/>
    </row>
    <row r="7" s="2" customFormat="1" ht="21.95" customHeight="1" spans="1:13">
      <c r="A7" s="8" t="s">
        <v>26</v>
      </c>
      <c r="B7" s="12" t="s">
        <v>27</v>
      </c>
      <c r="C7" s="8" t="s">
        <v>16</v>
      </c>
      <c r="D7" s="8" t="s">
        <v>28</v>
      </c>
      <c r="E7" s="10">
        <v>106.05</v>
      </c>
      <c r="F7" s="9">
        <f t="shared" si="0"/>
        <v>70.7</v>
      </c>
      <c r="G7" s="11">
        <f t="shared" si="1"/>
        <v>42.42</v>
      </c>
      <c r="H7" s="11"/>
      <c r="I7" s="13" t="s">
        <v>29</v>
      </c>
      <c r="J7" s="9">
        <f t="shared" si="2"/>
        <v>32.88</v>
      </c>
      <c r="K7" s="9">
        <f t="shared" si="3"/>
        <v>75.3</v>
      </c>
      <c r="L7" s="9">
        <v>1</v>
      </c>
      <c r="M7" s="21" t="s">
        <v>19</v>
      </c>
    </row>
    <row r="8" s="2" customFormat="1" ht="21.95" customHeight="1" spans="1:13">
      <c r="A8" s="8" t="s">
        <v>30</v>
      </c>
      <c r="B8" s="13" t="s">
        <v>31</v>
      </c>
      <c r="C8" s="8" t="s">
        <v>16</v>
      </c>
      <c r="D8" s="8" t="s">
        <v>28</v>
      </c>
      <c r="E8" s="10">
        <v>78.3</v>
      </c>
      <c r="F8" s="9">
        <f t="shared" si="0"/>
        <v>52.2</v>
      </c>
      <c r="G8" s="14">
        <f t="shared" si="1"/>
        <v>31.32</v>
      </c>
      <c r="H8" s="15"/>
      <c r="I8" s="13" t="s">
        <v>32</v>
      </c>
      <c r="J8" s="9">
        <f t="shared" si="2"/>
        <v>31.84</v>
      </c>
      <c r="K8" s="9">
        <f t="shared" si="3"/>
        <v>63.16</v>
      </c>
      <c r="L8" s="9">
        <v>2</v>
      </c>
      <c r="M8" s="12"/>
    </row>
    <row r="9" s="2" customFormat="1" ht="21.95" customHeight="1" spans="1:13">
      <c r="A9" s="8" t="s">
        <v>33</v>
      </c>
      <c r="B9" s="13" t="s">
        <v>34</v>
      </c>
      <c r="C9" s="8" t="s">
        <v>16</v>
      </c>
      <c r="D9" s="8" t="s">
        <v>28</v>
      </c>
      <c r="E9" s="10">
        <v>78.7</v>
      </c>
      <c r="F9" s="9">
        <f t="shared" si="0"/>
        <v>52.47</v>
      </c>
      <c r="G9" s="11">
        <f t="shared" si="1"/>
        <v>31.48</v>
      </c>
      <c r="H9" s="11"/>
      <c r="I9" s="13" t="s">
        <v>18</v>
      </c>
      <c r="J9" s="9">
        <f t="shared" si="2"/>
        <v>31.2</v>
      </c>
      <c r="K9" s="9">
        <f t="shared" si="3"/>
        <v>62.68</v>
      </c>
      <c r="L9" s="9">
        <v>3</v>
      </c>
      <c r="M9" s="12"/>
    </row>
    <row r="10" ht="21.95" customHeight="1"/>
    <row r="11" ht="21.95" customHeight="1" spans="1:13">
      <c r="A11" s="16" t="s">
        <v>35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ht="39" customHeight="1" spans="1:13">
      <c r="A12" s="6" t="s">
        <v>36</v>
      </c>
      <c r="B12" s="6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6" t="s">
        <v>37</v>
      </c>
      <c r="H12" s="6" t="s">
        <v>38</v>
      </c>
      <c r="I12" s="6" t="s">
        <v>9</v>
      </c>
      <c r="J12" s="19" t="s">
        <v>39</v>
      </c>
      <c r="K12" s="6" t="s">
        <v>11</v>
      </c>
      <c r="L12" s="6" t="s">
        <v>12</v>
      </c>
      <c r="M12" s="20" t="s">
        <v>13</v>
      </c>
    </row>
    <row r="13" ht="21.95" customHeight="1" spans="1:13">
      <c r="A13" s="13" t="s">
        <v>40</v>
      </c>
      <c r="B13" s="12" t="s">
        <v>41</v>
      </c>
      <c r="C13" s="13" t="s">
        <v>16</v>
      </c>
      <c r="D13" s="13" t="s">
        <v>42</v>
      </c>
      <c r="E13" s="12">
        <v>90.35</v>
      </c>
      <c r="F13" s="17">
        <f t="shared" ref="F13:F18" si="4">ROUND(E13/1.5,2)</f>
        <v>60.23</v>
      </c>
      <c r="G13" s="17">
        <f t="shared" ref="G13:G18" si="5">ROUND(F13*40%,2)</f>
        <v>24.09</v>
      </c>
      <c r="H13" s="18">
        <v>20.5</v>
      </c>
      <c r="I13" s="17">
        <v>81.8</v>
      </c>
      <c r="J13" s="12">
        <f t="shared" ref="J13:J18" si="6">ROUND(I13*30%,2)</f>
        <v>24.54</v>
      </c>
      <c r="K13" s="22">
        <f t="shared" ref="K13:K18" si="7">G13+H13+J13</f>
        <v>69.13</v>
      </c>
      <c r="L13" s="9">
        <v>1</v>
      </c>
      <c r="M13" s="21" t="s">
        <v>19</v>
      </c>
    </row>
    <row r="14" ht="21.95" customHeight="1" spans="1:13">
      <c r="A14" s="13" t="s">
        <v>43</v>
      </c>
      <c r="B14" s="12" t="s">
        <v>44</v>
      </c>
      <c r="C14" s="13" t="s">
        <v>16</v>
      </c>
      <c r="D14" s="13" t="s">
        <v>42</v>
      </c>
      <c r="E14" s="12">
        <v>78.25</v>
      </c>
      <c r="F14" s="17">
        <f t="shared" si="4"/>
        <v>52.17</v>
      </c>
      <c r="G14" s="17">
        <f t="shared" si="5"/>
        <v>20.87</v>
      </c>
      <c r="H14" s="18">
        <v>19</v>
      </c>
      <c r="I14" s="17">
        <v>77.6</v>
      </c>
      <c r="J14" s="12">
        <f t="shared" si="6"/>
        <v>23.28</v>
      </c>
      <c r="K14" s="22">
        <f t="shared" si="7"/>
        <v>63.15</v>
      </c>
      <c r="L14" s="9">
        <v>2</v>
      </c>
      <c r="M14" s="23"/>
    </row>
    <row r="15" ht="21.95" customHeight="1" spans="1:13">
      <c r="A15" s="13" t="s">
        <v>45</v>
      </c>
      <c r="B15" s="12" t="s">
        <v>46</v>
      </c>
      <c r="C15" s="13" t="s">
        <v>16</v>
      </c>
      <c r="D15" s="13" t="s">
        <v>42</v>
      </c>
      <c r="E15" s="12">
        <v>90.75</v>
      </c>
      <c r="F15" s="17">
        <f t="shared" si="4"/>
        <v>60.5</v>
      </c>
      <c r="G15" s="17">
        <f t="shared" si="5"/>
        <v>24.2</v>
      </c>
      <c r="H15" s="18">
        <v>15</v>
      </c>
      <c r="I15" s="17">
        <v>78.6</v>
      </c>
      <c r="J15" s="12">
        <f t="shared" si="6"/>
        <v>23.58</v>
      </c>
      <c r="K15" s="22">
        <f t="shared" si="7"/>
        <v>62.78</v>
      </c>
      <c r="L15" s="9">
        <v>3</v>
      </c>
      <c r="M15" s="23"/>
    </row>
    <row r="16" ht="21.95" customHeight="1" spans="1:13">
      <c r="A16" s="13" t="s">
        <v>47</v>
      </c>
      <c r="B16" s="12" t="s">
        <v>48</v>
      </c>
      <c r="C16" s="13" t="s">
        <v>16</v>
      </c>
      <c r="D16" s="13" t="s">
        <v>49</v>
      </c>
      <c r="E16" s="12">
        <v>93.85</v>
      </c>
      <c r="F16" s="17">
        <f t="shared" si="4"/>
        <v>62.57</v>
      </c>
      <c r="G16" s="17">
        <f t="shared" si="5"/>
        <v>25.03</v>
      </c>
      <c r="H16" s="18">
        <v>25.5</v>
      </c>
      <c r="I16" s="17">
        <v>77.4</v>
      </c>
      <c r="J16" s="12">
        <f t="shared" si="6"/>
        <v>23.22</v>
      </c>
      <c r="K16" s="22">
        <f t="shared" si="7"/>
        <v>73.75</v>
      </c>
      <c r="L16" s="24">
        <v>1</v>
      </c>
      <c r="M16" s="21" t="s">
        <v>19</v>
      </c>
    </row>
    <row r="17" ht="21.95" customHeight="1" spans="1:13">
      <c r="A17" s="13" t="s">
        <v>50</v>
      </c>
      <c r="B17" s="12" t="s">
        <v>51</v>
      </c>
      <c r="C17" s="13" t="s">
        <v>16</v>
      </c>
      <c r="D17" s="13" t="s">
        <v>49</v>
      </c>
      <c r="E17" s="12">
        <v>66.75</v>
      </c>
      <c r="F17" s="17">
        <f t="shared" si="4"/>
        <v>44.5</v>
      </c>
      <c r="G17" s="17">
        <f t="shared" si="5"/>
        <v>17.8</v>
      </c>
      <c r="H17" s="18">
        <v>16.5</v>
      </c>
      <c r="I17" s="17">
        <v>77.8</v>
      </c>
      <c r="J17" s="12">
        <f t="shared" si="6"/>
        <v>23.34</v>
      </c>
      <c r="K17" s="22">
        <f t="shared" si="7"/>
        <v>57.64</v>
      </c>
      <c r="L17" s="24">
        <v>2</v>
      </c>
      <c r="M17" s="25"/>
    </row>
    <row r="18" ht="21.95" customHeight="1" spans="1:13">
      <c r="A18" s="13" t="s">
        <v>52</v>
      </c>
      <c r="B18" s="12" t="s">
        <v>53</v>
      </c>
      <c r="C18" s="13" t="s">
        <v>16</v>
      </c>
      <c r="D18" s="13" t="s">
        <v>49</v>
      </c>
      <c r="E18" s="12">
        <v>85.6</v>
      </c>
      <c r="F18" s="17">
        <f t="shared" si="4"/>
        <v>57.07</v>
      </c>
      <c r="G18" s="17">
        <f t="shared" si="5"/>
        <v>22.83</v>
      </c>
      <c r="H18" s="18">
        <v>10.5</v>
      </c>
      <c r="I18" s="17">
        <v>77.6</v>
      </c>
      <c r="J18" s="12">
        <f t="shared" si="6"/>
        <v>23.28</v>
      </c>
      <c r="K18" s="22">
        <f t="shared" si="7"/>
        <v>56.61</v>
      </c>
      <c r="L18" s="24">
        <v>3</v>
      </c>
      <c r="M18" s="25"/>
    </row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</sheetData>
  <sortState ref="A4:M9">
    <sortCondition ref="C4:C9"/>
    <sortCondition ref="D4:D9"/>
    <sortCondition ref="K4:K9" descending="1"/>
  </sortState>
  <mergeCells count="10">
    <mergeCell ref="A1:M1"/>
    <mergeCell ref="A2:L2"/>
    <mergeCell ref="G3:H3"/>
    <mergeCell ref="G4:H4"/>
    <mergeCell ref="G5:H5"/>
    <mergeCell ref="G6:H6"/>
    <mergeCell ref="G7:H7"/>
    <mergeCell ref="G8:H8"/>
    <mergeCell ref="G9:H9"/>
    <mergeCell ref="A11:M11"/>
  </mergeCells>
  <pageMargins left="0.393055555555556" right="0.393055555555556" top="0.511805555555556" bottom="0.432638888888889" header="0.393055555555556" footer="0.354166666666667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2024-03-29T06:48:00Z</dcterms:created>
  <dcterms:modified xsi:type="dcterms:W3CDTF">2024-05-13T06:04:43Z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4BDF84AA309A4219BB1EFDB44E893B81_11</vt:lpwstr>
  </property>
  <property fmtid="{D5CDD505-2E9C-101B-9397-08002B2CF9AE}" pid="3" name="KSOProductBuildVer">
    <vt:lpwstr>2052-12.1.0.16910</vt:lpwstr>
  </property>
</Properties>
</file>