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<sst xmlns="http://schemas.openxmlformats.org/spreadsheetml/2006/main" count="108" uniqueCount="57">
  <si>
    <t>贵阳市林业局局属事业单位2020年公开招聘工作人员面试成绩公布名单</t>
  </si>
  <si>
    <t>序号</t>
  </si>
  <si>
    <t>姓名</t>
  </si>
  <si>
    <t>单位</t>
  </si>
  <si>
    <t>报考岗位及代码</t>
  </si>
  <si>
    <t>笔试成绩</t>
  </si>
  <si>
    <t>笔试成绩（百分制）</t>
  </si>
  <si>
    <t>笔试成绩30%</t>
  </si>
  <si>
    <t>专业测试成绩</t>
  </si>
  <si>
    <t>专业测试成绩40%</t>
  </si>
  <si>
    <t>笔试、专业测试成绩</t>
  </si>
  <si>
    <t>面试成绩</t>
  </si>
  <si>
    <t>面试成绩30%</t>
  </si>
  <si>
    <t>总成绩</t>
  </si>
  <si>
    <t>综合排名</t>
  </si>
  <si>
    <t>是否进入下一轮</t>
  </si>
  <si>
    <t>赵鹏豪</t>
  </si>
  <si>
    <r>
      <t>2020041</t>
    </r>
    <r>
      <rPr>
        <sz val="11"/>
        <rFont val="宋体"/>
        <charset val="0"/>
      </rPr>
      <t>贵阳市长坡岭国有林场</t>
    </r>
  </si>
  <si>
    <r>
      <t>01</t>
    </r>
    <r>
      <rPr>
        <sz val="11"/>
        <rFont val="宋体"/>
        <charset val="0"/>
      </rPr>
      <t>专业技术人员</t>
    </r>
  </si>
  <si>
    <t>70</t>
  </si>
  <si>
    <t>79.4</t>
  </si>
  <si>
    <t>是</t>
  </si>
  <si>
    <t>曹海</t>
  </si>
  <si>
    <t>60</t>
  </si>
  <si>
    <t>自动放弃</t>
  </si>
  <si>
    <t>邱慧</t>
  </si>
  <si>
    <r>
      <t>02</t>
    </r>
    <r>
      <rPr>
        <sz val="11"/>
        <rFont val="宋体"/>
        <charset val="0"/>
      </rPr>
      <t>专业技术人员</t>
    </r>
  </si>
  <si>
    <t>73.6</t>
  </si>
  <si>
    <t>张婷</t>
  </si>
  <si>
    <t>王秋婷</t>
  </si>
  <si>
    <t>徐越</t>
  </si>
  <si>
    <r>
      <t>2020042</t>
    </r>
    <r>
      <rPr>
        <sz val="11"/>
        <rFont val="宋体"/>
        <charset val="0"/>
      </rPr>
      <t>贵阳市顺海国有林场</t>
    </r>
  </si>
  <si>
    <r>
      <t>02</t>
    </r>
    <r>
      <rPr>
        <sz val="11"/>
        <rFont val="宋体"/>
        <charset val="0"/>
      </rPr>
      <t>林业技术员</t>
    </r>
  </si>
  <si>
    <t>谢桐阳</t>
  </si>
  <si>
    <t>陈棉妮</t>
  </si>
  <si>
    <t>杨忠亚</t>
  </si>
  <si>
    <t>张雷</t>
  </si>
  <si>
    <t>丁春春</t>
  </si>
  <si>
    <t>宋旭</t>
  </si>
  <si>
    <r>
      <t>2020043</t>
    </r>
    <r>
      <rPr>
        <sz val="11"/>
        <rFont val="宋体"/>
        <charset val="0"/>
      </rPr>
      <t>贵阳阿哈湖国家湿地公园管理处</t>
    </r>
  </si>
  <si>
    <r>
      <t>02</t>
    </r>
    <r>
      <rPr>
        <sz val="11"/>
        <rFont val="宋体"/>
        <charset val="0"/>
      </rPr>
      <t>专业技术岗位</t>
    </r>
  </si>
  <si>
    <t>刘筱</t>
  </si>
  <si>
    <t>李盼</t>
  </si>
  <si>
    <t>袁迪果</t>
  </si>
  <si>
    <r>
      <t>03</t>
    </r>
    <r>
      <rPr>
        <sz val="11"/>
        <rFont val="宋体"/>
        <charset val="0"/>
      </rPr>
      <t>专业技术岗位</t>
    </r>
  </si>
  <si>
    <t>袁政</t>
  </si>
  <si>
    <t>龙育光</t>
  </si>
  <si>
    <t>笔试成绩60%</t>
  </si>
  <si>
    <t>面试成绩40%</t>
  </si>
  <si>
    <t>余港豪</t>
  </si>
  <si>
    <r>
      <t>2020042</t>
    </r>
    <r>
      <rPr>
        <sz val="11"/>
        <rFont val="宋体"/>
        <charset val="0"/>
      </rPr>
      <t>贵阳市顺海国有林场</t>
    </r>
  </si>
  <si>
    <r>
      <t>01</t>
    </r>
    <r>
      <rPr>
        <sz val="11"/>
        <rFont val="宋体"/>
        <charset val="0"/>
      </rPr>
      <t>政务工作人员</t>
    </r>
  </si>
  <si>
    <t>78</t>
  </si>
  <si>
    <t>杨志鸿</t>
  </si>
  <si>
    <t>78.4</t>
  </si>
  <si>
    <t>李璐航</t>
  </si>
  <si>
    <t>72.8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</si>
</sst>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0"/>
    </font>
    <font>
      <sz val="11"/>
      <name val="Arial"/>
      <charset val="0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7" fillId="17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21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24" fillId="4" borderId="20" applyNumberFormat="0" applyAlignment="0" applyProtection="0">
      <alignment vertical="center"/>
    </xf>
    <xf numFmtId="0" fontId="20" fillId="8" borderId="17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NumberFormat="1" applyFont="1">
      <alignment vertical="center"/>
    </xf>
    <xf numFmtId="0" fontId="0" fillId="0" borderId="0" xfId="0" applyNumberFormat="1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49" fontId="0" fillId="0" borderId="8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176" fontId="0" fillId="0" borderId="6" xfId="0" applyNumberFormat="1" applyFont="1" applyFill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/>
    </xf>
    <xf numFmtId="0" fontId="12" fillId="0" borderId="8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176" fontId="0" fillId="0" borderId="8" xfId="0" applyNumberFormat="1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/>
    </xf>
    <xf numFmtId="0" fontId="12" fillId="0" borderId="0" xfId="0" applyNumberFormat="1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workbookViewId="0">
      <selection activeCell="T5" sqref="T5"/>
    </sheetView>
  </sheetViews>
  <sheetFormatPr defaultColWidth="9" defaultRowHeight="13.5"/>
  <cols>
    <col min="1" max="1" width="4.44166666666667" customWidth="1"/>
    <col min="2" max="2" width="7.375" customWidth="1"/>
    <col min="3" max="3" width="20" customWidth="1"/>
    <col min="4" max="4" width="15.25" customWidth="1"/>
    <col min="5" max="5" width="5.5" customWidth="1"/>
    <col min="6" max="6" width="7" style="2" customWidth="1"/>
    <col min="7" max="7" width="9" style="2" customWidth="1"/>
    <col min="8" max="8" width="6.75" style="2" customWidth="1"/>
    <col min="9" max="9" width="8" style="3" customWidth="1"/>
    <col min="10" max="10" width="8.5" style="4" customWidth="1"/>
    <col min="11" max="11" width="10" style="2" customWidth="1"/>
    <col min="12" max="12" width="9.25" style="2" customWidth="1"/>
    <col min="13" max="13" width="8.375" style="2" customWidth="1"/>
    <col min="14" max="14" width="5.75" style="2" customWidth="1"/>
    <col min="15" max="15" width="6.375" customWidth="1"/>
  </cols>
  <sheetData>
    <row r="1" ht="58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61" customHeight="1" spans="1:15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8" t="s">
        <v>8</v>
      </c>
      <c r="I2" s="39" t="s">
        <v>9</v>
      </c>
      <c r="J2" s="40" t="s">
        <v>10</v>
      </c>
      <c r="K2" s="8" t="s">
        <v>11</v>
      </c>
      <c r="L2" s="8" t="s">
        <v>12</v>
      </c>
      <c r="M2" s="41" t="s">
        <v>13</v>
      </c>
      <c r="N2" s="42" t="s">
        <v>14</v>
      </c>
      <c r="O2" s="43" t="s">
        <v>15</v>
      </c>
    </row>
    <row r="3" ht="35" customHeight="1" spans="1:15">
      <c r="A3" s="9">
        <v>1</v>
      </c>
      <c r="B3" s="10" t="s">
        <v>16</v>
      </c>
      <c r="C3" s="11" t="s">
        <v>17</v>
      </c>
      <c r="D3" s="11" t="s">
        <v>18</v>
      </c>
      <c r="E3" s="11">
        <v>92.5</v>
      </c>
      <c r="F3" s="12">
        <f>ROUND(E3/3*2,2)</f>
        <v>61.67</v>
      </c>
      <c r="G3" s="12">
        <f>ROUND(F3*0.3,2)</f>
        <v>18.5</v>
      </c>
      <c r="H3" s="13" t="s">
        <v>19</v>
      </c>
      <c r="I3" s="44">
        <f>ROUND(H3*0.4,2)</f>
        <v>28</v>
      </c>
      <c r="J3" s="19">
        <f>G3+I3</f>
        <v>46.5</v>
      </c>
      <c r="K3" s="13" t="s">
        <v>20</v>
      </c>
      <c r="L3" s="45">
        <f>ROUND(K3*0.3,2)</f>
        <v>23.82</v>
      </c>
      <c r="M3" s="12">
        <f>J3+L3</f>
        <v>70.32</v>
      </c>
      <c r="N3" s="12">
        <v>1</v>
      </c>
      <c r="O3" s="46" t="s">
        <v>21</v>
      </c>
    </row>
    <row r="4" ht="35" customHeight="1" spans="1:15">
      <c r="A4" s="14">
        <v>2</v>
      </c>
      <c r="B4" s="15" t="s">
        <v>22</v>
      </c>
      <c r="C4" s="16" t="s">
        <v>17</v>
      </c>
      <c r="D4" s="16" t="s">
        <v>18</v>
      </c>
      <c r="E4" s="16">
        <v>82.5</v>
      </c>
      <c r="F4" s="17">
        <f>ROUND(E4/3*2,2)</f>
        <v>55</v>
      </c>
      <c r="G4" s="17">
        <f>ROUND(F4*0.3,2)</f>
        <v>16.5</v>
      </c>
      <c r="H4" s="18" t="s">
        <v>23</v>
      </c>
      <c r="I4" s="47">
        <f>ROUND(H4*0.4,2)</f>
        <v>24</v>
      </c>
      <c r="J4" s="48">
        <f>G4+I4</f>
        <v>40.5</v>
      </c>
      <c r="K4" s="18" t="s">
        <v>24</v>
      </c>
      <c r="L4" s="49"/>
      <c r="M4" s="17"/>
      <c r="N4" s="17"/>
      <c r="O4" s="50"/>
    </row>
    <row r="5" ht="35" customHeight="1" spans="1:15">
      <c r="A5" s="9">
        <v>3</v>
      </c>
      <c r="B5" s="10" t="s">
        <v>25</v>
      </c>
      <c r="C5" s="11" t="s">
        <v>17</v>
      </c>
      <c r="D5" s="11" t="s">
        <v>26</v>
      </c>
      <c r="E5" s="11">
        <v>91.5</v>
      </c>
      <c r="F5" s="12">
        <f>ROUND(E5/3*2,2)</f>
        <v>61</v>
      </c>
      <c r="G5" s="12">
        <f>ROUND(F5*0.3,2)</f>
        <v>18.3</v>
      </c>
      <c r="H5" s="19">
        <v>77</v>
      </c>
      <c r="I5" s="44">
        <f>ROUND(H5*0.4,2)</f>
        <v>30.8</v>
      </c>
      <c r="J5" s="19">
        <f>G5+I5</f>
        <v>49.1</v>
      </c>
      <c r="K5" s="13" t="s">
        <v>27</v>
      </c>
      <c r="L5" s="45">
        <f>ROUND(K5*0.3,2)</f>
        <v>22.08</v>
      </c>
      <c r="M5" s="12">
        <f>J5+L5</f>
        <v>71.18</v>
      </c>
      <c r="N5" s="12">
        <v>1</v>
      </c>
      <c r="O5" s="46" t="s">
        <v>21</v>
      </c>
    </row>
    <row r="6" ht="35" customHeight="1" spans="1:15">
      <c r="A6" s="20">
        <v>4</v>
      </c>
      <c r="B6" s="21" t="s">
        <v>28</v>
      </c>
      <c r="C6" s="22" t="s">
        <v>17</v>
      </c>
      <c r="D6" s="22" t="s">
        <v>26</v>
      </c>
      <c r="E6" s="22">
        <v>90.5</v>
      </c>
      <c r="F6" s="23">
        <f>ROUND(E6/3*2,2)</f>
        <v>60.33</v>
      </c>
      <c r="G6" s="23">
        <f>ROUND(F6*0.3,2)</f>
        <v>18.1</v>
      </c>
      <c r="H6" s="23">
        <v>67</v>
      </c>
      <c r="I6" s="51">
        <f>ROUND(H6*0.4,2)</f>
        <v>26.8</v>
      </c>
      <c r="J6" s="52">
        <f>G6+I6</f>
        <v>44.9</v>
      </c>
      <c r="K6" s="23">
        <v>76</v>
      </c>
      <c r="L6" s="53">
        <f>ROUND(K6*0.3,2)</f>
        <v>22.8</v>
      </c>
      <c r="M6" s="23">
        <f>J6+L6</f>
        <v>67.7</v>
      </c>
      <c r="N6" s="23">
        <v>2</v>
      </c>
      <c r="O6" s="54"/>
    </row>
    <row r="7" ht="35" customHeight="1" spans="1:15">
      <c r="A7" s="14">
        <v>5</v>
      </c>
      <c r="B7" s="15" t="s">
        <v>29</v>
      </c>
      <c r="C7" s="16" t="s">
        <v>17</v>
      </c>
      <c r="D7" s="16" t="s">
        <v>26</v>
      </c>
      <c r="E7" s="16">
        <v>80</v>
      </c>
      <c r="F7" s="17">
        <f>ROUND(E7/3*2,2)</f>
        <v>53.33</v>
      </c>
      <c r="G7" s="17">
        <f>ROUND(F7*0.3,2)</f>
        <v>16</v>
      </c>
      <c r="H7" s="24">
        <v>72</v>
      </c>
      <c r="I7" s="47">
        <f>ROUND(H7*0.4,2)</f>
        <v>28.8</v>
      </c>
      <c r="J7" s="48">
        <f>G7+I7</f>
        <v>44.8</v>
      </c>
      <c r="K7" s="24" t="s">
        <v>24</v>
      </c>
      <c r="L7" s="49"/>
      <c r="M7" s="17">
        <f>J7+L7</f>
        <v>44.8</v>
      </c>
      <c r="N7" s="17"/>
      <c r="O7" s="50"/>
    </row>
    <row r="8" ht="35" customHeight="1" spans="1:15">
      <c r="A8" s="9">
        <v>6</v>
      </c>
      <c r="B8" s="10" t="s">
        <v>30</v>
      </c>
      <c r="C8" s="11" t="s">
        <v>31</v>
      </c>
      <c r="D8" s="11" t="s">
        <v>32</v>
      </c>
      <c r="E8" s="11">
        <v>112</v>
      </c>
      <c r="F8" s="12">
        <f t="shared" ref="F8:F19" si="0">ROUND(E8/3*2,2)</f>
        <v>74.67</v>
      </c>
      <c r="G8" s="12">
        <f t="shared" ref="G8:G19" si="1">ROUND(F8*0.3,2)</f>
        <v>22.4</v>
      </c>
      <c r="H8" s="25">
        <v>66</v>
      </c>
      <c r="I8" s="44">
        <f t="shared" ref="I8:I19" si="2">ROUND(H8*0.4,2)</f>
        <v>26.4</v>
      </c>
      <c r="J8" s="19">
        <f t="shared" ref="J8:J19" si="3">G8+I8</f>
        <v>48.8</v>
      </c>
      <c r="K8" s="25">
        <v>83.8</v>
      </c>
      <c r="L8" s="45">
        <f t="shared" ref="L8:L19" si="4">ROUND(K8*0.3,2)</f>
        <v>25.14</v>
      </c>
      <c r="M8" s="12">
        <f t="shared" ref="M8:M19" si="5">J8+L8</f>
        <v>73.94</v>
      </c>
      <c r="N8" s="12">
        <v>1</v>
      </c>
      <c r="O8" s="46" t="s">
        <v>21</v>
      </c>
    </row>
    <row r="9" ht="35" customHeight="1" spans="1:15">
      <c r="A9" s="26">
        <v>7</v>
      </c>
      <c r="B9" s="21" t="s">
        <v>33</v>
      </c>
      <c r="C9" s="22" t="s">
        <v>31</v>
      </c>
      <c r="D9" s="22" t="s">
        <v>32</v>
      </c>
      <c r="E9" s="22">
        <v>96</v>
      </c>
      <c r="F9" s="23">
        <f t="shared" si="0"/>
        <v>64</v>
      </c>
      <c r="G9" s="23">
        <f t="shared" si="1"/>
        <v>19.2</v>
      </c>
      <c r="H9" s="27">
        <v>72</v>
      </c>
      <c r="I9" s="51">
        <f t="shared" si="2"/>
        <v>28.8</v>
      </c>
      <c r="J9" s="52">
        <f t="shared" si="3"/>
        <v>48</v>
      </c>
      <c r="K9" s="27">
        <v>80.4</v>
      </c>
      <c r="L9" s="53">
        <f t="shared" si="4"/>
        <v>24.12</v>
      </c>
      <c r="M9" s="23">
        <f t="shared" si="5"/>
        <v>72.12</v>
      </c>
      <c r="N9" s="23">
        <v>2</v>
      </c>
      <c r="O9" s="54" t="s">
        <v>21</v>
      </c>
    </row>
    <row r="10" ht="35" customHeight="1" spans="1:15">
      <c r="A10" s="26">
        <v>8</v>
      </c>
      <c r="B10" s="21" t="s">
        <v>34</v>
      </c>
      <c r="C10" s="22" t="s">
        <v>31</v>
      </c>
      <c r="D10" s="22" t="s">
        <v>32</v>
      </c>
      <c r="E10" s="22">
        <v>99</v>
      </c>
      <c r="F10" s="23">
        <f t="shared" si="0"/>
        <v>66</v>
      </c>
      <c r="G10" s="23">
        <f t="shared" si="1"/>
        <v>19.8</v>
      </c>
      <c r="H10" s="27">
        <v>69</v>
      </c>
      <c r="I10" s="51">
        <f t="shared" si="2"/>
        <v>27.6</v>
      </c>
      <c r="J10" s="52">
        <f t="shared" si="3"/>
        <v>47.4</v>
      </c>
      <c r="K10" s="27">
        <v>80</v>
      </c>
      <c r="L10" s="53">
        <f t="shared" si="4"/>
        <v>24</v>
      </c>
      <c r="M10" s="23">
        <f t="shared" si="5"/>
        <v>71.4</v>
      </c>
      <c r="N10" s="23">
        <v>3</v>
      </c>
      <c r="O10" s="54"/>
    </row>
    <row r="11" ht="35" customHeight="1" spans="1:15">
      <c r="A11" s="26">
        <v>9</v>
      </c>
      <c r="B11" s="21" t="s">
        <v>35</v>
      </c>
      <c r="C11" s="22" t="s">
        <v>31</v>
      </c>
      <c r="D11" s="22" t="s">
        <v>32</v>
      </c>
      <c r="E11" s="22">
        <v>95</v>
      </c>
      <c r="F11" s="23">
        <f t="shared" si="0"/>
        <v>63.33</v>
      </c>
      <c r="G11" s="23">
        <f t="shared" si="1"/>
        <v>19</v>
      </c>
      <c r="H11" s="27">
        <v>69</v>
      </c>
      <c r="I11" s="51">
        <f t="shared" si="2"/>
        <v>27.6</v>
      </c>
      <c r="J11" s="52">
        <f t="shared" si="3"/>
        <v>46.6</v>
      </c>
      <c r="K11" s="27">
        <v>76.6</v>
      </c>
      <c r="L11" s="53">
        <f t="shared" si="4"/>
        <v>22.98</v>
      </c>
      <c r="M11" s="23">
        <f t="shared" si="5"/>
        <v>69.58</v>
      </c>
      <c r="N11" s="23">
        <v>4</v>
      </c>
      <c r="O11" s="54"/>
    </row>
    <row r="12" ht="35" customHeight="1" spans="1:15">
      <c r="A12" s="26">
        <v>10</v>
      </c>
      <c r="B12" s="21" t="s">
        <v>36</v>
      </c>
      <c r="C12" s="22" t="s">
        <v>31</v>
      </c>
      <c r="D12" s="22" t="s">
        <v>32</v>
      </c>
      <c r="E12" s="22">
        <v>88</v>
      </c>
      <c r="F12" s="23">
        <f t="shared" si="0"/>
        <v>58.67</v>
      </c>
      <c r="G12" s="23">
        <f t="shared" si="1"/>
        <v>17.6</v>
      </c>
      <c r="H12" s="27">
        <v>69</v>
      </c>
      <c r="I12" s="51">
        <f t="shared" si="2"/>
        <v>27.6</v>
      </c>
      <c r="J12" s="52">
        <f t="shared" si="3"/>
        <v>45.2</v>
      </c>
      <c r="K12" s="27">
        <v>75.6</v>
      </c>
      <c r="L12" s="53">
        <f t="shared" si="4"/>
        <v>22.68</v>
      </c>
      <c r="M12" s="23">
        <f t="shared" si="5"/>
        <v>67.88</v>
      </c>
      <c r="N12" s="23">
        <v>5</v>
      </c>
      <c r="O12" s="54"/>
    </row>
    <row r="13" ht="35" customHeight="1" spans="1:15">
      <c r="A13" s="28">
        <v>11</v>
      </c>
      <c r="B13" s="15" t="s">
        <v>37</v>
      </c>
      <c r="C13" s="16" t="s">
        <v>31</v>
      </c>
      <c r="D13" s="16" t="s">
        <v>32</v>
      </c>
      <c r="E13" s="16">
        <v>93.5</v>
      </c>
      <c r="F13" s="17">
        <f t="shared" si="0"/>
        <v>62.33</v>
      </c>
      <c r="G13" s="17">
        <f t="shared" si="1"/>
        <v>18.7</v>
      </c>
      <c r="H13" s="24">
        <v>63</v>
      </c>
      <c r="I13" s="47">
        <f t="shared" si="2"/>
        <v>25.2</v>
      </c>
      <c r="J13" s="48">
        <f t="shared" si="3"/>
        <v>43.9</v>
      </c>
      <c r="K13" s="24">
        <v>79.8</v>
      </c>
      <c r="L13" s="49">
        <f t="shared" si="4"/>
        <v>23.94</v>
      </c>
      <c r="M13" s="17">
        <f t="shared" si="5"/>
        <v>67.84</v>
      </c>
      <c r="N13" s="17">
        <v>6</v>
      </c>
      <c r="O13" s="50"/>
    </row>
    <row r="14" ht="35" customHeight="1" spans="1:15">
      <c r="A14" s="9">
        <v>12</v>
      </c>
      <c r="B14" s="10" t="s">
        <v>38</v>
      </c>
      <c r="C14" s="11" t="s">
        <v>39</v>
      </c>
      <c r="D14" s="11" t="s">
        <v>40</v>
      </c>
      <c r="E14" s="11">
        <v>98</v>
      </c>
      <c r="F14" s="12">
        <f t="shared" si="0"/>
        <v>65.33</v>
      </c>
      <c r="G14" s="12">
        <f t="shared" si="1"/>
        <v>19.6</v>
      </c>
      <c r="H14" s="25">
        <v>87</v>
      </c>
      <c r="I14" s="44">
        <f t="shared" si="2"/>
        <v>34.8</v>
      </c>
      <c r="J14" s="19">
        <f t="shared" si="3"/>
        <v>54.4</v>
      </c>
      <c r="K14" s="25">
        <v>77.4</v>
      </c>
      <c r="L14" s="45">
        <f t="shared" si="4"/>
        <v>23.22</v>
      </c>
      <c r="M14" s="12">
        <f t="shared" si="5"/>
        <v>77.62</v>
      </c>
      <c r="N14" s="12">
        <v>1</v>
      </c>
      <c r="O14" s="46" t="s">
        <v>21</v>
      </c>
    </row>
    <row r="15" ht="35" customHeight="1" spans="1:15">
      <c r="A15" s="26">
        <v>13</v>
      </c>
      <c r="B15" s="21" t="s">
        <v>41</v>
      </c>
      <c r="C15" s="22" t="s">
        <v>39</v>
      </c>
      <c r="D15" s="22" t="s">
        <v>40</v>
      </c>
      <c r="E15" s="22">
        <v>103.5</v>
      </c>
      <c r="F15" s="23">
        <f t="shared" si="0"/>
        <v>69</v>
      </c>
      <c r="G15" s="23">
        <f t="shared" si="1"/>
        <v>20.7</v>
      </c>
      <c r="H15" s="27">
        <v>82</v>
      </c>
      <c r="I15" s="51">
        <f t="shared" si="2"/>
        <v>32.8</v>
      </c>
      <c r="J15" s="52">
        <f t="shared" si="3"/>
        <v>53.5</v>
      </c>
      <c r="K15" s="27">
        <v>77</v>
      </c>
      <c r="L15" s="53">
        <f t="shared" si="4"/>
        <v>23.1</v>
      </c>
      <c r="M15" s="23">
        <f t="shared" si="5"/>
        <v>76.6</v>
      </c>
      <c r="N15" s="23">
        <v>2</v>
      </c>
      <c r="O15" s="54"/>
    </row>
    <row r="16" ht="35" customHeight="1" spans="1:15">
      <c r="A16" s="28">
        <v>14</v>
      </c>
      <c r="B16" s="15" t="s">
        <v>42</v>
      </c>
      <c r="C16" s="16" t="s">
        <v>39</v>
      </c>
      <c r="D16" s="16" t="s">
        <v>40</v>
      </c>
      <c r="E16" s="16">
        <v>92</v>
      </c>
      <c r="F16" s="17">
        <f t="shared" si="0"/>
        <v>61.33</v>
      </c>
      <c r="G16" s="17">
        <f t="shared" si="1"/>
        <v>18.4</v>
      </c>
      <c r="H16" s="24">
        <v>76</v>
      </c>
      <c r="I16" s="47">
        <f t="shared" si="2"/>
        <v>30.4</v>
      </c>
      <c r="J16" s="48">
        <f t="shared" si="3"/>
        <v>48.8</v>
      </c>
      <c r="K16" s="24">
        <v>72.8</v>
      </c>
      <c r="L16" s="49">
        <f t="shared" si="4"/>
        <v>21.84</v>
      </c>
      <c r="M16" s="17">
        <f t="shared" si="5"/>
        <v>70.64</v>
      </c>
      <c r="N16" s="17">
        <v>3</v>
      </c>
      <c r="O16" s="50"/>
    </row>
    <row r="17" ht="35" customHeight="1" spans="1:15">
      <c r="A17" s="9">
        <v>15</v>
      </c>
      <c r="B17" s="10" t="s">
        <v>43</v>
      </c>
      <c r="C17" s="11" t="s">
        <v>39</v>
      </c>
      <c r="D17" s="11" t="s">
        <v>44</v>
      </c>
      <c r="E17" s="11">
        <v>100</v>
      </c>
      <c r="F17" s="12">
        <f t="shared" si="0"/>
        <v>66.67</v>
      </c>
      <c r="G17" s="12">
        <f t="shared" si="1"/>
        <v>20</v>
      </c>
      <c r="H17" s="25">
        <v>61</v>
      </c>
      <c r="I17" s="44">
        <f t="shared" si="2"/>
        <v>24.4</v>
      </c>
      <c r="J17" s="19">
        <f t="shared" si="3"/>
        <v>44.4</v>
      </c>
      <c r="K17" s="25">
        <v>86.4</v>
      </c>
      <c r="L17" s="45">
        <f t="shared" si="4"/>
        <v>25.92</v>
      </c>
      <c r="M17" s="12">
        <f t="shared" si="5"/>
        <v>70.32</v>
      </c>
      <c r="N17" s="12">
        <v>1</v>
      </c>
      <c r="O17" s="46" t="s">
        <v>21</v>
      </c>
    </row>
    <row r="18" ht="35" customHeight="1" spans="1:15">
      <c r="A18" s="26">
        <v>17</v>
      </c>
      <c r="B18" s="21" t="s">
        <v>45</v>
      </c>
      <c r="C18" s="22" t="s">
        <v>39</v>
      </c>
      <c r="D18" s="22" t="s">
        <v>44</v>
      </c>
      <c r="E18" s="22">
        <v>91.5</v>
      </c>
      <c r="F18" s="23">
        <f t="shared" si="0"/>
        <v>61</v>
      </c>
      <c r="G18" s="23">
        <f t="shared" si="1"/>
        <v>18.3</v>
      </c>
      <c r="H18" s="27">
        <v>61</v>
      </c>
      <c r="I18" s="51">
        <f t="shared" si="2"/>
        <v>24.4</v>
      </c>
      <c r="J18" s="52">
        <f t="shared" si="3"/>
        <v>42.7</v>
      </c>
      <c r="K18" s="27">
        <v>79.2</v>
      </c>
      <c r="L18" s="53">
        <f t="shared" si="4"/>
        <v>23.76</v>
      </c>
      <c r="M18" s="23">
        <f t="shared" si="5"/>
        <v>66.46</v>
      </c>
      <c r="N18" s="23">
        <v>2</v>
      </c>
      <c r="O18" s="54"/>
    </row>
    <row r="19" ht="35" customHeight="1" spans="1:15">
      <c r="A19" s="28">
        <v>16</v>
      </c>
      <c r="B19" s="15" t="s">
        <v>46</v>
      </c>
      <c r="C19" s="16" t="s">
        <v>39</v>
      </c>
      <c r="D19" s="16" t="s">
        <v>44</v>
      </c>
      <c r="E19" s="16">
        <v>95.5</v>
      </c>
      <c r="F19" s="17">
        <f>ROUND(E19/3*2,2)</f>
        <v>63.67</v>
      </c>
      <c r="G19" s="17">
        <f>ROUND(F19*0.3,2)</f>
        <v>19.1</v>
      </c>
      <c r="H19" s="24">
        <v>60</v>
      </c>
      <c r="I19" s="47">
        <f>ROUND(H19*0.4,2)</f>
        <v>24</v>
      </c>
      <c r="J19" s="48">
        <f>G19+I19</f>
        <v>43.1</v>
      </c>
      <c r="K19" s="24">
        <v>77.2</v>
      </c>
      <c r="L19" s="49">
        <f>ROUND(K19*0.3,2)</f>
        <v>23.16</v>
      </c>
      <c r="M19" s="17">
        <f>J19+L19</f>
        <v>66.26</v>
      </c>
      <c r="N19" s="17">
        <v>3</v>
      </c>
      <c r="O19" s="50"/>
    </row>
    <row r="20" ht="35" customHeight="1" spans="1:15">
      <c r="A20" s="29"/>
      <c r="B20" s="30"/>
      <c r="C20" s="29"/>
      <c r="D20" s="29"/>
      <c r="E20" s="29"/>
      <c r="F20" s="31"/>
      <c r="G20" s="31"/>
      <c r="H20" s="32"/>
      <c r="I20" s="55"/>
      <c r="J20" s="56"/>
      <c r="K20" s="32"/>
      <c r="L20" s="57"/>
      <c r="M20" s="31"/>
      <c r="N20" s="31"/>
      <c r="O20" s="58"/>
    </row>
    <row r="21" ht="35" customHeight="1" spans="1:15">
      <c r="A21" s="29"/>
      <c r="B21" s="30"/>
      <c r="C21" s="29"/>
      <c r="D21" s="29"/>
      <c r="E21" s="29"/>
      <c r="F21" s="31"/>
      <c r="G21" s="31"/>
      <c r="H21" s="32"/>
      <c r="I21" s="55"/>
      <c r="J21" s="56"/>
      <c r="K21" s="32"/>
      <c r="L21" s="57"/>
      <c r="M21" s="31"/>
      <c r="N21" s="31"/>
      <c r="O21" s="58"/>
    </row>
    <row r="22" ht="35" customHeight="1" spans="1:15">
      <c r="A22" s="29"/>
      <c r="B22" s="30"/>
      <c r="C22" s="29"/>
      <c r="D22" s="29"/>
      <c r="E22" s="29"/>
      <c r="F22" s="31"/>
      <c r="G22" s="31"/>
      <c r="H22" s="32"/>
      <c r="I22" s="55"/>
      <c r="J22" s="56"/>
      <c r="K22" s="32"/>
      <c r="L22" s="57"/>
      <c r="M22" s="31"/>
      <c r="N22" s="31"/>
      <c r="O22" s="58"/>
    </row>
    <row r="23" ht="35" customHeight="1" spans="1:15">
      <c r="A23" s="5" t="s">
        <v>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ht="20" customHeight="1"/>
    <row r="25" ht="51" customHeight="1" spans="1:15">
      <c r="A25" s="33" t="s">
        <v>1</v>
      </c>
      <c r="B25" s="34" t="s">
        <v>2</v>
      </c>
      <c r="C25" s="34" t="s">
        <v>3</v>
      </c>
      <c r="D25" s="34" t="s">
        <v>4</v>
      </c>
      <c r="E25" s="34" t="s">
        <v>5</v>
      </c>
      <c r="F25" s="35" t="s">
        <v>6</v>
      </c>
      <c r="G25" s="34" t="s">
        <v>47</v>
      </c>
      <c r="H25" s="35" t="s">
        <v>8</v>
      </c>
      <c r="I25" s="59" t="s">
        <v>9</v>
      </c>
      <c r="J25" s="60" t="s">
        <v>10</v>
      </c>
      <c r="K25" s="35" t="s">
        <v>11</v>
      </c>
      <c r="L25" s="35" t="s">
        <v>48</v>
      </c>
      <c r="M25" s="61" t="s">
        <v>13</v>
      </c>
      <c r="N25" s="61" t="s">
        <v>14</v>
      </c>
      <c r="O25" s="62" t="s">
        <v>15</v>
      </c>
    </row>
    <row r="26" ht="35" customHeight="1" spans="1:15">
      <c r="A26" s="22">
        <v>1</v>
      </c>
      <c r="B26" s="36" t="s">
        <v>49</v>
      </c>
      <c r="C26" s="37" t="s">
        <v>50</v>
      </c>
      <c r="D26" s="37" t="s">
        <v>51</v>
      </c>
      <c r="E26" s="37">
        <v>93</v>
      </c>
      <c r="F26" s="23">
        <f>ROUND(E26/3*2,2)</f>
        <v>62</v>
      </c>
      <c r="G26" s="23">
        <f>ROUND(F26*0.6,2)</f>
        <v>37.2</v>
      </c>
      <c r="H26" s="38"/>
      <c r="I26" s="63"/>
      <c r="J26" s="52"/>
      <c r="K26" s="38" t="s">
        <v>52</v>
      </c>
      <c r="L26" s="53">
        <f>ROUND(K26*0.4,2)</f>
        <v>31.2</v>
      </c>
      <c r="M26" s="23">
        <f>G26+L26</f>
        <v>68.4</v>
      </c>
      <c r="N26" s="23">
        <v>1</v>
      </c>
      <c r="O26" s="64" t="s">
        <v>21</v>
      </c>
    </row>
    <row r="27" ht="35" customHeight="1" spans="1:15">
      <c r="A27" s="22">
        <v>2</v>
      </c>
      <c r="B27" s="36" t="s">
        <v>53</v>
      </c>
      <c r="C27" s="37" t="s">
        <v>50</v>
      </c>
      <c r="D27" s="37" t="s">
        <v>51</v>
      </c>
      <c r="E27" s="37">
        <v>91.5</v>
      </c>
      <c r="F27" s="23">
        <f>ROUND(E27/3*2,2)</f>
        <v>61</v>
      </c>
      <c r="G27" s="23">
        <f>ROUND(F27*0.6,2)</f>
        <v>36.6</v>
      </c>
      <c r="H27" s="38"/>
      <c r="I27" s="63"/>
      <c r="J27" s="52"/>
      <c r="K27" s="38" t="s">
        <v>54</v>
      </c>
      <c r="L27" s="53">
        <f>ROUND(K27*0.4,2)</f>
        <v>31.36</v>
      </c>
      <c r="M27" s="23">
        <f>G27+L27</f>
        <v>67.96</v>
      </c>
      <c r="N27" s="23">
        <v>2</v>
      </c>
      <c r="O27" s="64"/>
    </row>
    <row r="28" ht="35" customHeight="1" spans="1:15">
      <c r="A28" s="22">
        <v>3</v>
      </c>
      <c r="B28" s="36" t="s">
        <v>55</v>
      </c>
      <c r="C28" s="37" t="s">
        <v>50</v>
      </c>
      <c r="D28" s="37" t="s">
        <v>51</v>
      </c>
      <c r="E28" s="37">
        <v>87.5</v>
      </c>
      <c r="F28" s="23">
        <f>ROUND(E28/3*2,2)</f>
        <v>58.33</v>
      </c>
      <c r="G28" s="23">
        <f>ROUND(F28*0.6,2)</f>
        <v>35</v>
      </c>
      <c r="H28" s="38"/>
      <c r="I28" s="63"/>
      <c r="J28" s="52"/>
      <c r="K28" s="38" t="s">
        <v>56</v>
      </c>
      <c r="L28" s="53">
        <f>ROUND(K28*0.4,2)</f>
        <v>29.12</v>
      </c>
      <c r="M28" s="23">
        <f>G28+L28</f>
        <v>64.12</v>
      </c>
      <c r="N28" s="23">
        <v>3</v>
      </c>
      <c r="O28" s="64"/>
    </row>
  </sheetData>
  <mergeCells count="2">
    <mergeCell ref="A1:O1"/>
    <mergeCell ref="A23:O23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雨雨</cp:lastModifiedBy>
  <dcterms:created xsi:type="dcterms:W3CDTF">2020-01-02T03:00:00Z</dcterms:created>
  <cp:lastPrinted>2020-10-09T07:37:00Z</cp:lastPrinted>
  <dcterms:modified xsi:type="dcterms:W3CDTF">2020-12-14T02:52:21Z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</Properties>
</file>