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00" tabRatio="905" activeTab="0"/>
  </bookViews>
  <sheets>
    <sheet name="2020年德江县高级中学赴高校引聘教师面试成绩及拟选岗人员名单" sheetId="1" r:id="rId1"/>
    <sheet name="【3】岗位按3比1调配情况" sheetId="2" state="hidden" r:id="rId2"/>
    <sheet name="字典" sheetId="3" state="hidden" r:id="rId3"/>
  </sheets>
  <definedNames>
    <definedName name="_xlfn.COUNTIFS" hidden="1">#NAME?</definedName>
    <definedName name="_xlnm.Print_Titles" localSheetId="1">'【3】岗位按3比1调配情况'!$1:$4</definedName>
    <definedName name="岗位ID_明细">#REF!</definedName>
    <definedName name="岗位代码源">#REF!</definedName>
    <definedName name="_xlnm.Print_Titles" localSheetId="0">'2020年德江县高级中学赴高校引聘教师面试成绩及拟选岗人员名单'!$1:$3</definedName>
  </definedNames>
  <calcPr fullCalcOnLoad="1"/>
</workbook>
</file>

<file path=xl/sharedStrings.xml><?xml version="1.0" encoding="utf-8"?>
<sst xmlns="http://schemas.openxmlformats.org/spreadsheetml/2006/main" count="1386" uniqueCount="462">
  <si>
    <t>2020年德江县高级中学赴高校引聘教师面试成绩及拟选岗人员名单</t>
  </si>
  <si>
    <t>序号</t>
  </si>
  <si>
    <t>姓名</t>
  </si>
  <si>
    <t>性别</t>
  </si>
  <si>
    <t>出生
日期</t>
  </si>
  <si>
    <t>本科学历</t>
  </si>
  <si>
    <t>提升学历</t>
  </si>
  <si>
    <t>职位代码</t>
  </si>
  <si>
    <t>报考职位</t>
  </si>
  <si>
    <t>面试成绩</t>
  </si>
  <si>
    <t>同职位成绩排名</t>
  </si>
  <si>
    <t>拟选岗/签意向性协议</t>
  </si>
  <si>
    <t>学历</t>
  </si>
  <si>
    <t>学位</t>
  </si>
  <si>
    <t>毕业时间</t>
  </si>
  <si>
    <t>毕业
院校</t>
  </si>
  <si>
    <t>所学
专业</t>
  </si>
  <si>
    <t>学校类别</t>
  </si>
  <si>
    <t>001</t>
  </si>
  <si>
    <t>王友丹</t>
  </si>
  <si>
    <t>本科</t>
  </si>
  <si>
    <t>学士</t>
  </si>
  <si>
    <t>贵州师范大学</t>
  </si>
  <si>
    <t>汉语言文学（师范类）</t>
  </si>
  <si>
    <t>师范</t>
  </si>
  <si>
    <t>A01</t>
  </si>
  <si>
    <t>德江县高级中学语文教师</t>
  </si>
  <si>
    <t>拟选岗/并签订意向性协议</t>
  </si>
  <si>
    <t>002</t>
  </si>
  <si>
    <t>李颖</t>
  </si>
  <si>
    <t>003</t>
  </si>
  <si>
    <t>何娟淑</t>
  </si>
  <si>
    <t>004</t>
  </si>
  <si>
    <t>何花</t>
  </si>
  <si>
    <t>005</t>
  </si>
  <si>
    <t>吴发琴</t>
  </si>
  <si>
    <t>006</t>
  </si>
  <si>
    <t>杨丹</t>
  </si>
  <si>
    <t>007</t>
  </si>
  <si>
    <t>冯雪</t>
  </si>
  <si>
    <t>天津师范大学</t>
  </si>
  <si>
    <t>008</t>
  </si>
  <si>
    <t>邹虎</t>
  </si>
  <si>
    <t>009</t>
  </si>
  <si>
    <t>朱小方</t>
  </si>
  <si>
    <t>010</t>
  </si>
  <si>
    <t>杨艳钊</t>
  </si>
  <si>
    <t>011</t>
  </si>
  <si>
    <t>鲍娅雪</t>
  </si>
  <si>
    <t>012</t>
  </si>
  <si>
    <t>雷骥</t>
  </si>
  <si>
    <t>013</t>
  </si>
  <si>
    <t>付摇摇</t>
  </si>
  <si>
    <t>教育技术学</t>
  </si>
  <si>
    <t>研究生</t>
  </si>
  <si>
    <t>硕士</t>
  </si>
  <si>
    <t>学科教学（语文）</t>
  </si>
  <si>
    <t>014</t>
  </si>
  <si>
    <t>王爱</t>
  </si>
  <si>
    <t>015</t>
  </si>
  <si>
    <t>吴彩情</t>
  </si>
  <si>
    <t>016</t>
  </si>
  <si>
    <t>周贵竹</t>
  </si>
  <si>
    <t>017</t>
  </si>
  <si>
    <t>张贵云</t>
  </si>
  <si>
    <t>018</t>
  </si>
  <si>
    <t>黄春琴</t>
  </si>
  <si>
    <t>019</t>
  </si>
  <si>
    <t>王作海</t>
  </si>
  <si>
    <t>物理学（师范类）</t>
  </si>
  <si>
    <t>A02</t>
  </si>
  <si>
    <t>德江县高级中学物理教师</t>
  </si>
  <si>
    <t>020</t>
  </si>
  <si>
    <t>范进超</t>
  </si>
  <si>
    <t>021</t>
  </si>
  <si>
    <t>代成艳</t>
  </si>
  <si>
    <t>022</t>
  </si>
  <si>
    <t>胡付方</t>
  </si>
  <si>
    <t>023</t>
  </si>
  <si>
    <t>杨鑫</t>
  </si>
  <si>
    <t>024</t>
  </si>
  <si>
    <t>付光林</t>
  </si>
  <si>
    <t>025</t>
  </si>
  <si>
    <t>刘伟</t>
  </si>
  <si>
    <t>华南师范大学</t>
  </si>
  <si>
    <t>026</t>
  </si>
  <si>
    <t>陈彬</t>
  </si>
  <si>
    <t>027</t>
  </si>
  <si>
    <t>张尧</t>
  </si>
  <si>
    <t>028</t>
  </si>
  <si>
    <t>古纯垚</t>
  </si>
  <si>
    <t>029</t>
  </si>
  <si>
    <t>蒋将来</t>
  </si>
  <si>
    <t>030</t>
  </si>
  <si>
    <t>陈康朋</t>
  </si>
  <si>
    <t>031</t>
  </si>
  <si>
    <t>王松</t>
  </si>
  <si>
    <t>032</t>
  </si>
  <si>
    <t>杨露希子</t>
  </si>
  <si>
    <t>闽南师范大学</t>
  </si>
  <si>
    <t>033</t>
  </si>
  <si>
    <t>张林</t>
  </si>
  <si>
    <t>034</t>
  </si>
  <si>
    <t>田峰</t>
  </si>
  <si>
    <t>哈尔滨工业大学</t>
  </si>
  <si>
    <t>电子信息科学与技术</t>
  </si>
  <si>
    <t>985/211</t>
  </si>
  <si>
    <t>重庆师范大学</t>
  </si>
  <si>
    <t>理论物理</t>
  </si>
  <si>
    <t>035</t>
  </si>
  <si>
    <t>唐国华</t>
  </si>
  <si>
    <t>036</t>
  </si>
  <si>
    <t>李柳松</t>
  </si>
  <si>
    <t>037</t>
  </si>
  <si>
    <t>李柏宏</t>
  </si>
  <si>
    <t>历史学（师范类）</t>
  </si>
  <si>
    <t>A03</t>
  </si>
  <si>
    <t>德江县高级中学历史教师</t>
  </si>
  <si>
    <t>038</t>
  </si>
  <si>
    <t>娄义琳</t>
  </si>
  <si>
    <t>039</t>
  </si>
  <si>
    <t>王庆婵</t>
  </si>
  <si>
    <t>040</t>
  </si>
  <si>
    <t>冯雯</t>
  </si>
  <si>
    <t>041</t>
  </si>
  <si>
    <t>田叶</t>
  </si>
  <si>
    <t>042</t>
  </si>
  <si>
    <t>马永彦</t>
  </si>
  <si>
    <t>青海师范大学</t>
  </si>
  <si>
    <t>043</t>
  </si>
  <si>
    <t>邓晓芳</t>
  </si>
  <si>
    <t>044</t>
  </si>
  <si>
    <t>吴晓芳</t>
  </si>
  <si>
    <t>遵义师范学院</t>
  </si>
  <si>
    <t>学科教学（历史）</t>
  </si>
  <si>
    <t>045</t>
  </si>
  <si>
    <t>吴婷婷</t>
  </si>
  <si>
    <t>046</t>
  </si>
  <si>
    <t>龙顺美</t>
  </si>
  <si>
    <t>047</t>
  </si>
  <si>
    <t>李明桦</t>
  </si>
  <si>
    <t>048</t>
  </si>
  <si>
    <t>王吉远</t>
  </si>
  <si>
    <t>049</t>
  </si>
  <si>
    <t>谭佐林</t>
  </si>
  <si>
    <t>050</t>
  </si>
  <si>
    <t>汪红梅</t>
  </si>
  <si>
    <t>051</t>
  </si>
  <si>
    <t>李炟增</t>
  </si>
  <si>
    <t>052</t>
  </si>
  <si>
    <t>宋英</t>
  </si>
  <si>
    <t>053</t>
  </si>
  <si>
    <t>吴凡凡</t>
  </si>
  <si>
    <t>054</t>
  </si>
  <si>
    <t>叶昌雯</t>
  </si>
  <si>
    <t>055</t>
  </si>
  <si>
    <t>余江</t>
  </si>
  <si>
    <t>056</t>
  </si>
  <si>
    <t>陈娇</t>
  </si>
  <si>
    <t>思想政治教育（师范类）</t>
  </si>
  <si>
    <t>A04</t>
  </si>
  <si>
    <t>德江县高级中学政治教师</t>
  </si>
  <si>
    <t>057</t>
  </si>
  <si>
    <t>文银慧</t>
  </si>
  <si>
    <t>058</t>
  </si>
  <si>
    <t>李秋雪</t>
  </si>
  <si>
    <t>059</t>
  </si>
  <si>
    <t>顾忠菊</t>
  </si>
  <si>
    <t>海南师范大学</t>
  </si>
  <si>
    <t>060</t>
  </si>
  <si>
    <t>陈敏</t>
  </si>
  <si>
    <t>赣南师范大学</t>
  </si>
  <si>
    <t>061</t>
  </si>
  <si>
    <t>何云昭</t>
  </si>
  <si>
    <t>东北师范大学</t>
  </si>
  <si>
    <t>六所部属师范大学免费师范生</t>
  </si>
  <si>
    <t>062</t>
  </si>
  <si>
    <t>冯霞</t>
  </si>
  <si>
    <t>063</t>
  </si>
  <si>
    <t>王定友</t>
  </si>
  <si>
    <t>064</t>
  </si>
  <si>
    <t>刘艺璇</t>
  </si>
  <si>
    <t>哈尔滨师范大学</t>
  </si>
  <si>
    <t>065</t>
  </si>
  <si>
    <t>覃旭芳</t>
  </si>
  <si>
    <t>昆明理工大学</t>
  </si>
  <si>
    <t>科学技术哲学</t>
  </si>
  <si>
    <t>066</t>
  </si>
  <si>
    <t>周霞</t>
  </si>
  <si>
    <t>067</t>
  </si>
  <si>
    <t>万洁</t>
  </si>
  <si>
    <t>068</t>
  </si>
  <si>
    <t>宿东海</t>
  </si>
  <si>
    <t>069</t>
  </si>
  <si>
    <t>张迪</t>
  </si>
  <si>
    <t>山东师范大学</t>
  </si>
  <si>
    <t>070</t>
  </si>
  <si>
    <t>毛健才</t>
  </si>
  <si>
    <t>数学与应用数学（师范类）</t>
  </si>
  <si>
    <t>A05</t>
  </si>
  <si>
    <t>德江县第一中学数学教师</t>
  </si>
  <si>
    <t>无需选岗/直接签订意向性协议</t>
  </si>
  <si>
    <t>071</t>
  </si>
  <si>
    <t>张鹏</t>
  </si>
  <si>
    <t>072</t>
  </si>
  <si>
    <t>张兰</t>
  </si>
  <si>
    <t>073</t>
  </si>
  <si>
    <t>李琴</t>
  </si>
  <si>
    <t>074</t>
  </si>
  <si>
    <t>张金抗</t>
  </si>
  <si>
    <t>075</t>
  </si>
  <si>
    <t>田永丽</t>
  </si>
  <si>
    <t>铜仁学院</t>
  </si>
  <si>
    <t>学科教学（数学）</t>
  </si>
  <si>
    <t>076</t>
  </si>
  <si>
    <t>黎学文</t>
  </si>
  <si>
    <t>077</t>
  </si>
  <si>
    <t>何茂航</t>
  </si>
  <si>
    <t>078</t>
  </si>
  <si>
    <t>郑明亮</t>
  </si>
  <si>
    <t>079</t>
  </si>
  <si>
    <t>冉艳</t>
  </si>
  <si>
    <t>陕西师范大学</t>
  </si>
  <si>
    <t>生物技术</t>
  </si>
  <si>
    <t>A06</t>
  </si>
  <si>
    <t>德江县第一中学生物教师</t>
  </si>
  <si>
    <t>080</t>
  </si>
  <si>
    <t>殷文霞</t>
  </si>
  <si>
    <t>生物科学（师范类）</t>
  </si>
  <si>
    <t>081</t>
  </si>
  <si>
    <t>吕绍菊</t>
  </si>
  <si>
    <t>082</t>
  </si>
  <si>
    <t>潘登</t>
  </si>
  <si>
    <t>083</t>
  </si>
  <si>
    <t>申娅琴</t>
  </si>
  <si>
    <t>084</t>
  </si>
  <si>
    <t>雷小琴</t>
  </si>
  <si>
    <t>085</t>
  </si>
  <si>
    <t>曹艳芳</t>
  </si>
  <si>
    <t>086</t>
  </si>
  <si>
    <t>丁梅</t>
  </si>
  <si>
    <t>087</t>
  </si>
  <si>
    <t>闵敬植</t>
  </si>
  <si>
    <t>生物工程</t>
  </si>
  <si>
    <t>088</t>
  </si>
  <si>
    <t>任云芳</t>
  </si>
  <si>
    <t>089</t>
  </si>
  <si>
    <t>黎倩</t>
  </si>
  <si>
    <t>090</t>
  </si>
  <si>
    <t>金翠</t>
  </si>
  <si>
    <t>091</t>
  </si>
  <si>
    <t>田军</t>
  </si>
  <si>
    <t>092</t>
  </si>
  <si>
    <t>黄凤莲</t>
  </si>
  <si>
    <t>093</t>
  </si>
  <si>
    <t>罗信旭</t>
  </si>
  <si>
    <t>贵州大学</t>
  </si>
  <si>
    <t>生物科学</t>
  </si>
  <si>
    <t>一本</t>
  </si>
  <si>
    <t>微生物学</t>
  </si>
  <si>
    <t>094</t>
  </si>
  <si>
    <t>付汝鑫</t>
  </si>
  <si>
    <t>095</t>
  </si>
  <si>
    <t>刘慧慧</t>
  </si>
  <si>
    <t>合肥工业大学</t>
  </si>
  <si>
    <t>江南大学</t>
  </si>
  <si>
    <t>096</t>
  </si>
  <si>
    <t>田欢</t>
  </si>
  <si>
    <t>江西师范大学</t>
  </si>
  <si>
    <t>西南大学</t>
  </si>
  <si>
    <t>遗传学</t>
  </si>
  <si>
    <t>097</t>
  </si>
  <si>
    <t>谭娅</t>
  </si>
  <si>
    <t>098</t>
  </si>
  <si>
    <t>陈堃</t>
  </si>
  <si>
    <t>南京师范大学</t>
  </si>
  <si>
    <t>099</t>
  </si>
  <si>
    <t>廖思思</t>
  </si>
  <si>
    <t>100</t>
  </si>
  <si>
    <t>陈元凯</t>
  </si>
  <si>
    <t>101</t>
  </si>
  <si>
    <t>张月青</t>
  </si>
  <si>
    <t>102</t>
  </si>
  <si>
    <t>尹正成</t>
  </si>
  <si>
    <t>地理科学（师范类）</t>
  </si>
  <si>
    <t>A07</t>
  </si>
  <si>
    <t>德江县第一中学地理教师</t>
  </si>
  <si>
    <t>103</t>
  </si>
  <si>
    <t>郑维霞</t>
  </si>
  <si>
    <t>104</t>
  </si>
  <si>
    <t>田玲馥</t>
  </si>
  <si>
    <t>华中师范大学</t>
  </si>
  <si>
    <t>地理科学</t>
  </si>
  <si>
    <t>105</t>
  </si>
  <si>
    <t>粟彩芸</t>
  </si>
  <si>
    <t>地理信息科学</t>
  </si>
  <si>
    <t>106</t>
  </si>
  <si>
    <t>胡启涛</t>
  </si>
  <si>
    <t>107</t>
  </si>
  <si>
    <t>张凌普</t>
  </si>
  <si>
    <t>108</t>
  </si>
  <si>
    <t>杨金</t>
  </si>
  <si>
    <t>109</t>
  </si>
  <si>
    <t>石庆贤</t>
  </si>
  <si>
    <t>110</t>
  </si>
  <si>
    <t>王旭芳</t>
  </si>
  <si>
    <t>111</t>
  </si>
  <si>
    <t>张雪飞</t>
  </si>
  <si>
    <t>112</t>
  </si>
  <si>
    <t>吴玉烨</t>
  </si>
  <si>
    <t>德江县2014年事业单位在第二届中国贵州人才博览会面向社会公开招聘(引进)高层次
和紧缺人才拟调减或取消岗位情况</t>
  </si>
  <si>
    <t>单位代码</t>
  </si>
  <si>
    <t>招聘区（县）</t>
  </si>
  <si>
    <t>职位类别代码</t>
  </si>
  <si>
    <t>职位类别</t>
  </si>
  <si>
    <t>招聘单位</t>
  </si>
  <si>
    <t>职位名称</t>
  </si>
  <si>
    <t>拟招聘总人数</t>
  </si>
  <si>
    <t>岗位ID
扩展</t>
  </si>
  <si>
    <t>职位ID
比对校验</t>
  </si>
  <si>
    <t>职位报名人数</t>
  </si>
  <si>
    <t>职位招聘总人数</t>
  </si>
  <si>
    <t>达不到3:1比例拟取消职位人数</t>
  </si>
  <si>
    <t>职位调减招聘人数</t>
  </si>
  <si>
    <t>取消或调减后的职位招聘人数</t>
  </si>
  <si>
    <t>综合类</t>
  </si>
  <si>
    <t>中共德江县委党校</t>
  </si>
  <si>
    <t>理论教员</t>
  </si>
  <si>
    <t>德江县财政局</t>
  </si>
  <si>
    <t>德江县国库集中支付局财会人员</t>
  </si>
  <si>
    <t>德江县非税收入管理局财会人员</t>
  </si>
  <si>
    <t>德江县人力资源和社会保障局</t>
  </si>
  <si>
    <t>德江县人才交流中心工作人员</t>
  </si>
  <si>
    <t>德江县环境保护局</t>
  </si>
  <si>
    <t>德江县环境监测站工作人员</t>
  </si>
  <si>
    <t>A08</t>
  </si>
  <si>
    <t>德江县文化体育广播电视局</t>
  </si>
  <si>
    <t>德江县广播电视台新闻部记者</t>
  </si>
  <si>
    <t>A09</t>
  </si>
  <si>
    <t>德江县水务局</t>
  </si>
  <si>
    <t>德江县重点水源工程建设管理局建设管理股工作人员</t>
  </si>
  <si>
    <t>A10</t>
  </si>
  <si>
    <t>德江县住房与城乡规划建设局</t>
  </si>
  <si>
    <t>德江县城市园林绿化站工作人员</t>
  </si>
  <si>
    <t>A11</t>
  </si>
  <si>
    <t>德江县农牧科技局</t>
  </si>
  <si>
    <t>德江县茶叶产业发展办公室工作人员</t>
  </si>
  <si>
    <t>A12</t>
  </si>
  <si>
    <t>德江县交通运输局</t>
  </si>
  <si>
    <t>德江县交通局公路管理所翻译人员</t>
  </si>
  <si>
    <t>A13</t>
  </si>
  <si>
    <t>中共德江县委宣传部</t>
  </si>
  <si>
    <t>德江县宣传教育中心解说员</t>
  </si>
  <si>
    <t>A14</t>
  </si>
  <si>
    <t>德江县工商行政管理局信息中心</t>
  </si>
  <si>
    <t>工作人员</t>
  </si>
  <si>
    <t>A15</t>
  </si>
  <si>
    <t>德江县质量技术监督局</t>
  </si>
  <si>
    <t>德江县质量技术监督检测所特种设备检测工作人员</t>
  </si>
  <si>
    <t>A16</t>
  </si>
  <si>
    <t>德江县青龙街道</t>
  </si>
  <si>
    <t>党建综合部工作人员</t>
  </si>
  <si>
    <t>A17</t>
  </si>
  <si>
    <t>德江县玉水街道</t>
  </si>
  <si>
    <t>教育类</t>
  </si>
  <si>
    <t>B01</t>
  </si>
  <si>
    <t>德江县第一中学</t>
  </si>
  <si>
    <t>数学教师</t>
  </si>
  <si>
    <t>B02</t>
  </si>
  <si>
    <t>物理教师</t>
  </si>
  <si>
    <t>B03</t>
  </si>
  <si>
    <t>化学教师</t>
  </si>
  <si>
    <t>B04</t>
  </si>
  <si>
    <t>生物教师</t>
  </si>
  <si>
    <t>B05</t>
  </si>
  <si>
    <t>信息技术教师</t>
  </si>
  <si>
    <t>B06</t>
  </si>
  <si>
    <t>语文教师</t>
  </si>
  <si>
    <t>B07</t>
  </si>
  <si>
    <t>历史教师</t>
  </si>
  <si>
    <t>B08</t>
  </si>
  <si>
    <t>政治教师</t>
  </si>
  <si>
    <t>B09</t>
  </si>
  <si>
    <t>体育教师</t>
  </si>
  <si>
    <t>B10</t>
  </si>
  <si>
    <t>地理教师</t>
  </si>
  <si>
    <t>B11</t>
  </si>
  <si>
    <t>英语教师</t>
  </si>
  <si>
    <t>B12</t>
  </si>
  <si>
    <t>德江县第二中学</t>
  </si>
  <si>
    <t>B13</t>
  </si>
  <si>
    <t>B14</t>
  </si>
  <si>
    <t>B15</t>
  </si>
  <si>
    <t>B16</t>
  </si>
  <si>
    <t>B17</t>
  </si>
  <si>
    <t>B18</t>
  </si>
  <si>
    <t>德江县煎茶中学</t>
  </si>
  <si>
    <t>B19</t>
  </si>
  <si>
    <t>B20</t>
  </si>
  <si>
    <t>B21</t>
  </si>
  <si>
    <t>德江县中等职业学校</t>
  </si>
  <si>
    <t>电子电工专业课教师</t>
  </si>
  <si>
    <t>B22</t>
  </si>
  <si>
    <t>茶叶生产加工技术专业课教师</t>
  </si>
  <si>
    <t>B23</t>
  </si>
  <si>
    <t>汽车运用与维修专业课教师</t>
  </si>
  <si>
    <t>B24</t>
  </si>
  <si>
    <t>药物制剂专业课教师</t>
  </si>
  <si>
    <t>B25</t>
  </si>
  <si>
    <t>教育技术专业课教师</t>
  </si>
  <si>
    <t>B26</t>
  </si>
  <si>
    <t>美术装璜专业课教师</t>
  </si>
  <si>
    <t>B27</t>
  </si>
  <si>
    <t>学前教育专业课教师</t>
  </si>
  <si>
    <t>B28</t>
  </si>
  <si>
    <t>护理专业课教师</t>
  </si>
  <si>
    <t>B29</t>
  </si>
  <si>
    <t>酒店管理专业课教师</t>
  </si>
  <si>
    <t>B30</t>
  </si>
  <si>
    <t>焊接技术专业课教师</t>
  </si>
  <si>
    <t>卫生类</t>
  </si>
  <si>
    <t>C01</t>
  </si>
  <si>
    <t>德江县人民医院</t>
  </si>
  <si>
    <t>临床科室</t>
  </si>
  <si>
    <t>C02</t>
  </si>
  <si>
    <t>影像科</t>
  </si>
  <si>
    <t>C03</t>
  </si>
  <si>
    <t>中医科</t>
  </si>
  <si>
    <t>C04</t>
  </si>
  <si>
    <t>麻醉科</t>
  </si>
  <si>
    <t>C05</t>
  </si>
  <si>
    <t>眼科</t>
  </si>
  <si>
    <t>C06</t>
  </si>
  <si>
    <t>耳鼻喉科</t>
  </si>
  <si>
    <t>C07</t>
  </si>
  <si>
    <t>康复科</t>
  </si>
  <si>
    <t>C08</t>
  </si>
  <si>
    <t>信息中心</t>
  </si>
  <si>
    <t>C09</t>
  </si>
  <si>
    <t>德江县民族中医院</t>
  </si>
  <si>
    <t>C10</t>
  </si>
  <si>
    <t>C11</t>
  </si>
  <si>
    <t>C12</t>
  </si>
  <si>
    <t>C13</t>
  </si>
  <si>
    <t>护理人员</t>
  </si>
  <si>
    <t>C14</t>
  </si>
  <si>
    <t>德江县疾病预防控制中心</t>
  </si>
  <si>
    <t>C15</t>
  </si>
  <si>
    <t>免规科</t>
  </si>
  <si>
    <t>C16</t>
  </si>
  <si>
    <t>检验科</t>
  </si>
  <si>
    <t>C17</t>
  </si>
  <si>
    <t>德江县妇幼保健院</t>
  </si>
  <si>
    <t>C18</t>
  </si>
  <si>
    <t>C19</t>
  </si>
  <si>
    <t>C20</t>
  </si>
  <si>
    <t>德江县农村合作医疗管理局</t>
  </si>
  <si>
    <t>汇总</t>
  </si>
  <si>
    <t>德江县交通局</t>
  </si>
  <si>
    <t>德江县工业和商务局</t>
  </si>
  <si>
    <t>德江县长丰水库管理局</t>
  </si>
  <si>
    <t>德江县住房和城乡规划建设局</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</si>
</sst>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quot;￥&quot;* #,##0.00_-;\-&quot;￥&quot;* #,##0.00_-;_-&quot;￥&quot;* &quot;-&quot;??_-;_-@_-"/>
    <numFmt numFmtId="179" formatCode="_-* #,##0_-;\-* #,##0_-;_-* &quot;-&quot;_-;_-@_-"/>
    <numFmt numFmtId="180" formatCode="_-&quot;$&quot;* #,##0_-;\-&quot;$&quot;* #,##0_-;_-&quot;$&quot;* &quot;-&quot;_-;_-@_-"/>
    <numFmt numFmtId="181" formatCode="yy\.mm\.dd"/>
    <numFmt numFmtId="182" formatCode="_-&quot;$&quot;\ * #,##0_-;_-&quot;$&quot;\ * #,##0\-;_-&quot;$&quot;\ * &quot;-&quot;_-;_-@_-"/>
    <numFmt numFmtId="183" formatCode="#,##0;\-#,##0;&quot;-&quot;"/>
    <numFmt numFmtId="184" formatCode="&quot;$&quot;#,##0_);\(&quot;$&quot;#,##0\)"/>
    <numFmt numFmtId="185" formatCode="_(&quot;$&quot;* #,##0.00_);_(&quot;$&quot;* \(#,##0.00\);_(&quot;$&quot;* &quot;-&quot;??_);_(@_)"/>
    <numFmt numFmtId="186" formatCode="0.00_)"/>
    <numFmt numFmtId="187" formatCode="&quot;$&quot;\ #,##0.00_-;[Red]&quot;$&quot;\ #,##0.00\-"/>
    <numFmt numFmtId="188" formatCode="#,##0;\(#,##0\)"/>
    <numFmt numFmtId="189" formatCode="#,##0;[Red]\(#,##0\)"/>
    <numFmt numFmtId="190" formatCode="_-* #,##0_$_-;\-* #,##0_$_-;_-* &quot;-&quot;_$_-;_-@_-"/>
    <numFmt numFmtId="191" formatCode="_-&quot;$&quot;\ * #,##0.00_-;_-&quot;$&quot;\ * #,##0.00\-;_-&quot;$&quot;\ * &quot;-&quot;??_-;_-@_-"/>
    <numFmt numFmtId="192" formatCode="\$#,##0.00;\(\$#,##0.00\)"/>
    <numFmt numFmtId="193" formatCode="_-* #,##0.00\ _k_r_-;\-* #,##0.00\ _k_r_-;_-* &quot;-&quot;??\ _k_r_-;_-@_-"/>
    <numFmt numFmtId="194" formatCode="\$#,##0;\(\$#,##0\)"/>
    <numFmt numFmtId="195" formatCode="_-* #,##0.00&quot;$&quot;_-;\-* #,##0.00&quot;$&quot;_-;_-* &quot;-&quot;??&quot;$&quot;_-;_-@_-"/>
    <numFmt numFmtId="196" formatCode="_(&quot;$&quot;* #,##0_);_(&quot;$&quot;* \(#,##0\);_(&quot;$&quot;* &quot;-&quot;_);_(@_)"/>
    <numFmt numFmtId="197" formatCode="_-&quot;$&quot;* #,##0.00_-;\-&quot;$&quot;* #,##0.00_-;_-&quot;$&quot;* &quot;-&quot;??_-;_-@_-"/>
    <numFmt numFmtId="198" formatCode="#,##0.0_);\(#,##0.0\)"/>
    <numFmt numFmtId="199" formatCode="&quot;?\t#,##0_);[Red]\(&quot;&quot;?&quot;\t#,##0\)"/>
    <numFmt numFmtId="200" formatCode="&quot;$&quot;#,##0_);[Red]\(&quot;$&quot;#,##0\)"/>
    <numFmt numFmtId="201" formatCode="_-* #,##0&quot;$&quot;_-;\-* #,##0&quot;$&quot;_-;_-* &quot;-&quot;&quot;$&quot;_-;_-@_-"/>
    <numFmt numFmtId="202" formatCode="&quot;$&quot;#,##0.00_);[Red]\(&quot;$&quot;#,##0.00\)"/>
    <numFmt numFmtId="203" formatCode="#\ ??/??"/>
    <numFmt numFmtId="204" formatCode="_-* #,##0\ _k_r_-;\-* #,##0\ _k_r_-;_-* &quot;-&quot;\ _k_r_-;_-@_-"/>
    <numFmt numFmtId="205" formatCode="&quot;綅&quot;\t#,##0_);[Red]\(&quot;綅&quot;\t#,##0\)"/>
    <numFmt numFmtId="206" formatCode="0.0"/>
    <numFmt numFmtId="207" formatCode="_-* #,##0.00_$_-;\-* #,##0.00_$_-;_-* &quot;-&quot;??_$_-;_-@_-"/>
    <numFmt numFmtId="208" formatCode="0.00;[Red]0.00"/>
    <numFmt numFmtId="209" formatCode="yyyy\.mm\.dd"/>
    <numFmt numFmtId="210" formatCode="yyyy\.mm"/>
    <numFmt numFmtId="211" formatCode="0;[Red]0"/>
  </numFmts>
  <fonts count="102">
    <font>
      <sz val="12"/>
      <name val="宋体"/>
      <family val="0"/>
    </font>
    <font>
      <sz val="10"/>
      <name val="仿宋_GB2312"/>
      <family val="3"/>
    </font>
    <font>
      <b/>
      <sz val="16"/>
      <name val="仿宋_GB2312"/>
      <family val="3"/>
    </font>
    <font>
      <sz val="10"/>
      <name val="宋体"/>
      <family val="0"/>
    </font>
    <font>
      <sz val="10"/>
      <name val="Arial"/>
      <family val="2"/>
    </font>
    <font>
      <sz val="10"/>
      <color indexed="12"/>
      <name val="Arial"/>
      <family val="2"/>
    </font>
    <font>
      <sz val="10"/>
      <name val="Franklin Gothic Medium"/>
      <family val="2"/>
    </font>
    <font>
      <b/>
      <sz val="10"/>
      <name val="Franklin Gothic Medium"/>
      <family val="2"/>
    </font>
    <font>
      <b/>
      <sz val="16"/>
      <color indexed="8"/>
      <name val="黑体"/>
      <family val="3"/>
    </font>
    <font>
      <b/>
      <sz val="14"/>
      <color indexed="8"/>
      <name val="黑体"/>
      <family val="3"/>
    </font>
    <font>
      <b/>
      <sz val="18"/>
      <color indexed="8"/>
      <name val="黑体"/>
      <family val="3"/>
    </font>
    <font>
      <b/>
      <sz val="18"/>
      <color indexed="8"/>
      <name val="Arial"/>
      <family val="2"/>
    </font>
    <font>
      <b/>
      <sz val="10"/>
      <name val="宋体"/>
      <family val="0"/>
    </font>
    <font>
      <sz val="10"/>
      <color indexed="8"/>
      <name val="宋体"/>
      <family val="0"/>
    </font>
    <font>
      <sz val="10"/>
      <color indexed="8"/>
      <name val="ARIAL"/>
      <family val="2"/>
    </font>
    <font>
      <sz val="10"/>
      <color indexed="8"/>
      <name val="Franklin Gothic Medium"/>
      <family val="2"/>
    </font>
    <font>
      <b/>
      <sz val="10"/>
      <color indexed="8"/>
      <name val="Franklin Gothic Medium"/>
      <family val="2"/>
    </font>
    <font>
      <sz val="10"/>
      <color indexed="12"/>
      <name val="宋体"/>
      <family val="0"/>
    </font>
    <font>
      <sz val="10"/>
      <color indexed="10"/>
      <name val="宋体"/>
      <family val="0"/>
    </font>
    <font>
      <sz val="11"/>
      <name val="宋体"/>
      <family val="0"/>
    </font>
    <font>
      <sz val="16"/>
      <name val="黑体"/>
      <family val="3"/>
    </font>
    <font>
      <sz val="10"/>
      <name val="黑体"/>
      <family val="3"/>
    </font>
    <font>
      <sz val="9"/>
      <color indexed="12"/>
      <name val="宋体"/>
      <family val="0"/>
    </font>
    <font>
      <sz val="9"/>
      <name val="宋体"/>
      <family val="0"/>
    </font>
    <font>
      <sz val="10"/>
      <name val="Arial Black"/>
      <family val="2"/>
    </font>
    <font>
      <sz val="11"/>
      <color indexed="62"/>
      <name val="宋体"/>
      <family val="0"/>
    </font>
    <font>
      <sz val="11"/>
      <color indexed="9"/>
      <name val="宋体"/>
      <family val="0"/>
    </font>
    <font>
      <u val="single"/>
      <sz val="12"/>
      <color indexed="36"/>
      <name val="宋体"/>
      <family val="0"/>
    </font>
    <font>
      <b/>
      <sz val="15"/>
      <color indexed="56"/>
      <name val="宋体"/>
      <family val="0"/>
    </font>
    <font>
      <sz val="11"/>
      <color indexed="60"/>
      <name val="宋体"/>
      <family val="0"/>
    </font>
    <font>
      <sz val="11"/>
      <color indexed="8"/>
      <name val="宋体"/>
      <family val="0"/>
    </font>
    <font>
      <sz val="11"/>
      <color indexed="20"/>
      <name val="宋体"/>
      <family val="0"/>
    </font>
    <font>
      <u val="single"/>
      <sz val="12"/>
      <color indexed="12"/>
      <name val="宋体"/>
      <family val="0"/>
    </font>
    <font>
      <sz val="11"/>
      <color indexed="17"/>
      <name val="宋体"/>
      <family val="0"/>
    </font>
    <font>
      <sz val="12"/>
      <color indexed="17"/>
      <name val="宋体"/>
      <family val="0"/>
    </font>
    <font>
      <b/>
      <sz val="11"/>
      <color indexed="9"/>
      <name val="宋体"/>
      <family val="0"/>
    </font>
    <font>
      <b/>
      <sz val="11"/>
      <color indexed="63"/>
      <name val="宋体"/>
      <family val="0"/>
    </font>
    <font>
      <b/>
      <sz val="11"/>
      <color indexed="56"/>
      <name val="宋体"/>
      <family val="0"/>
    </font>
    <font>
      <b/>
      <sz val="18"/>
      <color indexed="56"/>
      <name val="宋体"/>
      <family val="0"/>
    </font>
    <font>
      <sz val="11"/>
      <color indexed="52"/>
      <name val="宋体"/>
      <family val="0"/>
    </font>
    <font>
      <b/>
      <sz val="13"/>
      <color indexed="56"/>
      <name val="宋体"/>
      <family val="0"/>
    </font>
    <font>
      <sz val="11"/>
      <color indexed="10"/>
      <name val="宋体"/>
      <family val="0"/>
    </font>
    <font>
      <b/>
      <sz val="11"/>
      <color indexed="52"/>
      <name val="宋体"/>
      <family val="0"/>
    </font>
    <font>
      <i/>
      <sz val="11"/>
      <color indexed="23"/>
      <name val="宋体"/>
      <family val="0"/>
    </font>
    <font>
      <sz val="10"/>
      <name val="Helv"/>
      <family val="2"/>
    </font>
    <font>
      <sz val="8"/>
      <name val="Times New Roman"/>
      <family val="1"/>
    </font>
    <font>
      <sz val="12"/>
      <color indexed="8"/>
      <name val="楷体_GB2312"/>
      <family val="0"/>
    </font>
    <font>
      <sz val="12"/>
      <color indexed="8"/>
      <name val="宋体"/>
      <family val="0"/>
    </font>
    <font>
      <sz val="12"/>
      <color indexed="60"/>
      <name val="楷体_GB2312"/>
      <family val="0"/>
    </font>
    <font>
      <sz val="12"/>
      <name val="Times New Roman"/>
      <family val="1"/>
    </font>
    <font>
      <sz val="10"/>
      <name val="Geneva"/>
      <family val="2"/>
    </font>
    <font>
      <b/>
      <sz val="12"/>
      <color indexed="52"/>
      <name val="楷体_GB2312"/>
      <family val="0"/>
    </font>
    <font>
      <sz val="12"/>
      <color indexed="20"/>
      <name val="楷体_GB2312"/>
      <family val="0"/>
    </font>
    <font>
      <sz val="12"/>
      <color indexed="9"/>
      <name val="宋体"/>
      <family val="0"/>
    </font>
    <font>
      <sz val="12"/>
      <color indexed="17"/>
      <name val="楷体_GB2312"/>
      <family val="0"/>
    </font>
    <font>
      <b/>
      <sz val="11"/>
      <color indexed="8"/>
      <name val="宋体"/>
      <family val="0"/>
    </font>
    <font>
      <sz val="10.5"/>
      <color indexed="20"/>
      <name val="宋体"/>
      <family val="0"/>
    </font>
    <font>
      <b/>
      <sz val="12"/>
      <color indexed="63"/>
      <name val="楷体_GB2312"/>
      <family val="0"/>
    </font>
    <font>
      <sz val="10"/>
      <name val="MS Sans Serif"/>
      <family val="2"/>
    </font>
    <font>
      <sz val="12"/>
      <color indexed="10"/>
      <name val="楷体_GB2312"/>
      <family val="0"/>
    </font>
    <font>
      <sz val="10.5"/>
      <color indexed="17"/>
      <name val="宋体"/>
      <family val="0"/>
    </font>
    <font>
      <sz val="11"/>
      <name val="ＭＳ Ｐゴシック"/>
      <family val="2"/>
    </font>
    <font>
      <sz val="12"/>
      <color indexed="9"/>
      <name val="楷体_GB2312"/>
      <family val="0"/>
    </font>
    <font>
      <b/>
      <sz val="10"/>
      <name val="MS Sans Serif"/>
      <family val="2"/>
    </font>
    <font>
      <sz val="7"/>
      <name val="Helv"/>
      <family val="2"/>
    </font>
    <font>
      <b/>
      <sz val="12"/>
      <color indexed="8"/>
      <name val="宋体"/>
      <family val="0"/>
    </font>
    <font>
      <sz val="10"/>
      <color indexed="17"/>
      <name val="宋体"/>
      <family val="0"/>
    </font>
    <font>
      <b/>
      <sz val="10"/>
      <name val="Tms Rmn"/>
      <family val="1"/>
    </font>
    <font>
      <u val="single"/>
      <sz val="7.5"/>
      <color indexed="12"/>
      <name val="Arial"/>
      <family val="2"/>
    </font>
    <font>
      <b/>
      <i/>
      <sz val="16"/>
      <name val="Helv"/>
      <family val="2"/>
    </font>
    <font>
      <sz val="10"/>
      <color indexed="20"/>
      <name val="宋体"/>
      <family val="0"/>
    </font>
    <font>
      <sz val="10"/>
      <name val="楷体"/>
      <family val="3"/>
    </font>
    <font>
      <sz val="12"/>
      <color indexed="16"/>
      <name val="宋体"/>
      <family val="0"/>
    </font>
    <font>
      <sz val="10"/>
      <name val="Times New Roman"/>
      <family val="1"/>
    </font>
    <font>
      <sz val="12"/>
      <name val="Arial"/>
      <family val="2"/>
    </font>
    <font>
      <u val="single"/>
      <sz val="7.5"/>
      <color indexed="36"/>
      <name val="Arial"/>
      <family val="2"/>
    </font>
    <font>
      <b/>
      <sz val="12"/>
      <name val="Arial"/>
      <family val="2"/>
    </font>
    <font>
      <b/>
      <sz val="9"/>
      <name val="Arial"/>
      <family val="2"/>
    </font>
    <font>
      <b/>
      <sz val="11"/>
      <color indexed="56"/>
      <name val="楷体_GB2312"/>
      <family val="0"/>
    </font>
    <font>
      <b/>
      <sz val="18"/>
      <color indexed="62"/>
      <name val="宋体"/>
      <family val="0"/>
    </font>
    <font>
      <b/>
      <sz val="14"/>
      <name val="楷体"/>
      <family val="3"/>
    </font>
    <font>
      <sz val="8"/>
      <name val="Arial"/>
      <family val="2"/>
    </font>
    <font>
      <b/>
      <sz val="13"/>
      <color indexed="56"/>
      <name val="楷体_GB2312"/>
      <family val="0"/>
    </font>
    <font>
      <sz val="12"/>
      <color indexed="20"/>
      <name val="宋体"/>
      <family val="0"/>
    </font>
    <font>
      <b/>
      <sz val="18"/>
      <name val="Arial"/>
      <family val="2"/>
    </font>
    <font>
      <sz val="12"/>
      <name val="Courier"/>
      <family val="3"/>
    </font>
    <font>
      <sz val="12"/>
      <name val="新細明體"/>
      <family val="0"/>
    </font>
    <font>
      <i/>
      <sz val="12"/>
      <color indexed="23"/>
      <name val="楷体_GB2312"/>
      <family val="0"/>
    </font>
    <font>
      <sz val="12"/>
      <name val="Helv"/>
      <family val="2"/>
    </font>
    <font>
      <sz val="12"/>
      <name val="官帕眉"/>
      <family val="0"/>
    </font>
    <font>
      <b/>
      <sz val="12"/>
      <color indexed="9"/>
      <name val="楷体_GB2312"/>
      <family val="0"/>
    </font>
    <font>
      <sz val="12"/>
      <color indexed="9"/>
      <name val="Helv"/>
      <family val="2"/>
    </font>
    <font>
      <b/>
      <sz val="15"/>
      <color indexed="56"/>
      <name val="楷体_GB2312"/>
      <family val="0"/>
    </font>
    <font>
      <sz val="7"/>
      <name val="Small Fonts"/>
      <family val="2"/>
    </font>
    <font>
      <sz val="10"/>
      <name val="Courier"/>
      <family val="3"/>
    </font>
    <font>
      <sz val="7"/>
      <color indexed="10"/>
      <name val="Helv"/>
      <family val="2"/>
    </font>
    <font>
      <i/>
      <sz val="10"/>
      <name val="MS Sans Serif"/>
      <family val="2"/>
    </font>
    <font>
      <sz val="10"/>
      <color indexed="8"/>
      <name val="MS Sans Serif"/>
      <family val="2"/>
    </font>
    <font>
      <sz val="12"/>
      <color indexed="62"/>
      <name val="楷体_GB2312"/>
      <family val="0"/>
    </font>
    <font>
      <b/>
      <sz val="12"/>
      <color indexed="8"/>
      <name val="楷体_GB2312"/>
      <family val="0"/>
    </font>
    <font>
      <sz val="12"/>
      <color indexed="52"/>
      <name val="楷体_GB2312"/>
      <family val="0"/>
    </font>
    <font>
      <sz val="12"/>
      <name val="바탕체"/>
      <family val="0"/>
    </font>
  </fonts>
  <fills count="46">
    <fill>
      <patternFill/>
    </fill>
    <fill>
      <patternFill patternType="gray125"/>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54"/>
        <bgColor indexed="64"/>
      </patternFill>
    </fill>
    <fill>
      <patternFill patternType="solid">
        <fgColor indexed="30"/>
        <bgColor indexed="64"/>
      </patternFill>
    </fill>
    <fill>
      <patternFill patternType="solid">
        <fgColor indexed="36"/>
        <bgColor indexed="64"/>
      </patternFill>
    </fill>
    <fill>
      <patternFill patternType="solid">
        <fgColor indexed="46"/>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42"/>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lightUp">
        <fgColor indexed="9"/>
        <bgColor indexed="29"/>
      </patternFill>
    </fill>
    <fill>
      <patternFill patternType="lightUp">
        <fgColor indexed="9"/>
        <bgColor indexed="22"/>
      </patternFill>
    </fill>
    <fill>
      <patternFill patternType="gray0625"/>
    </fill>
    <fill>
      <patternFill patternType="solid">
        <fgColor indexed="52"/>
        <bgColor indexed="64"/>
      </patternFill>
    </fill>
    <fill>
      <patternFill patternType="solid">
        <fgColor indexed="44"/>
        <bgColor indexed="64"/>
      </patternFill>
    </fill>
    <fill>
      <patternFill patternType="solid">
        <fgColor indexed="25"/>
        <bgColor indexed="64"/>
      </patternFill>
    </fill>
    <fill>
      <patternFill patternType="solid">
        <fgColor indexed="49"/>
        <bgColor indexed="64"/>
      </patternFill>
    </fill>
    <fill>
      <patternFill patternType="solid">
        <fgColor indexed="47"/>
        <bgColor indexed="64"/>
      </patternFill>
    </fill>
    <fill>
      <patternFill patternType="solid">
        <fgColor indexed="45"/>
        <bgColor indexed="64"/>
      </patternFill>
    </fill>
    <fill>
      <patternFill patternType="lightUp">
        <fgColor indexed="9"/>
        <bgColor indexed="55"/>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solid">
        <fgColor theme="0"/>
        <bgColor indexed="64"/>
      </patternFill>
    </fill>
    <fill>
      <patternFill patternType="solid">
        <fgColor theme="9"/>
        <bgColor indexed="64"/>
      </patternFill>
    </fill>
  </fills>
  <borders count="20">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color indexed="12"/>
      </left>
      <right style="thin">
        <color indexed="12"/>
      </right>
      <top style="thin">
        <color indexed="12"/>
      </top>
      <bottom style="thin">
        <color indexed="12"/>
      </bottom>
    </border>
  </borders>
  <cellStyleXfs count="53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0" fontId="34" fillId="2" borderId="0" applyNumberFormat="0" applyBorder="0" applyAlignment="0" applyProtection="0"/>
    <xf numFmtId="0" fontId="31" fillId="3" borderId="0" applyNumberFormat="0" applyBorder="0" applyAlignment="0" applyProtection="0"/>
    <xf numFmtId="0" fontId="14" fillId="0" borderId="0">
      <alignment vertical="top"/>
      <protection/>
    </xf>
    <xf numFmtId="0" fontId="30" fillId="4" borderId="0" applyNumberFormat="0" applyBorder="0" applyAlignment="0" applyProtection="0"/>
    <xf numFmtId="0" fontId="25" fillId="5" borderId="1" applyNumberFormat="0" applyAlignment="0" applyProtection="0"/>
    <xf numFmtId="0" fontId="45" fillId="0" borderId="0">
      <alignment horizontal="center" wrapText="1"/>
      <protection locked="0"/>
    </xf>
    <xf numFmtId="0" fontId="47" fillId="6" borderId="0" applyNumberFormat="0" applyBorder="0" applyAlignment="0" applyProtection="0"/>
    <xf numFmtId="179" fontId="0" fillId="0" borderId="0" applyFont="0" applyFill="0" applyBorder="0" applyAlignment="0" applyProtection="0"/>
    <xf numFmtId="176" fontId="0" fillId="0" borderId="0" applyFont="0" applyFill="0" applyBorder="0" applyAlignment="0" applyProtection="0"/>
    <xf numFmtId="0" fontId="33" fillId="2" borderId="0" applyNumberFormat="0" applyBorder="0" applyAlignment="0" applyProtection="0"/>
    <xf numFmtId="0" fontId="0" fillId="0" borderId="0">
      <alignment/>
      <protection/>
    </xf>
    <xf numFmtId="0" fontId="30" fillId="7" borderId="0" applyNumberFormat="0" applyBorder="0" applyAlignment="0" applyProtection="0"/>
    <xf numFmtId="0" fontId="51" fillId="8" borderId="1" applyNumberFormat="0" applyAlignment="0" applyProtection="0"/>
    <xf numFmtId="0" fontId="14"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181" fontId="4" fillId="0" borderId="2" applyFill="0" applyProtection="0">
      <alignment horizontal="right"/>
    </xf>
    <xf numFmtId="0" fontId="31" fillId="3" borderId="0" applyNumberFormat="0" applyBorder="0" applyAlignment="0" applyProtection="0"/>
    <xf numFmtId="0" fontId="53" fillId="9" borderId="0" applyNumberFormat="0" applyBorder="0" applyAlignment="0" applyProtection="0"/>
    <xf numFmtId="0" fontId="26" fillId="7" borderId="0" applyNumberFormat="0" applyBorder="0" applyAlignment="0" applyProtection="0"/>
    <xf numFmtId="0" fontId="33" fillId="4" borderId="0" applyNumberFormat="0" applyBorder="0" applyAlignment="0" applyProtection="0"/>
    <xf numFmtId="9" fontId="0" fillId="0" borderId="0" applyFont="0" applyFill="0" applyBorder="0" applyAlignment="0" applyProtection="0"/>
    <xf numFmtId="0" fontId="31" fillId="3" borderId="0" applyNumberFormat="0" applyBorder="0" applyAlignment="0" applyProtection="0"/>
    <xf numFmtId="0" fontId="27" fillId="0" borderId="0" applyNumberFormat="0" applyFill="0" applyBorder="0" applyAlignment="0" applyProtection="0"/>
    <xf numFmtId="0" fontId="49" fillId="0" borderId="0">
      <alignment/>
      <protection/>
    </xf>
    <xf numFmtId="0" fontId="0" fillId="10" borderId="3" applyNumberFormat="0" applyFont="0" applyAlignment="0" applyProtection="0"/>
    <xf numFmtId="0" fontId="0" fillId="0" borderId="0">
      <alignment/>
      <protection/>
    </xf>
    <xf numFmtId="0" fontId="14" fillId="0" borderId="0" applyNumberFormat="0" applyFill="0" applyBorder="0" applyAlignment="0" applyProtection="0"/>
    <xf numFmtId="0" fontId="26" fillId="11" borderId="0" applyNumberFormat="0" applyBorder="0" applyAlignment="0" applyProtection="0"/>
    <xf numFmtId="0" fontId="52" fillId="3" borderId="0" applyNumberFormat="0" applyBorder="0" applyAlignment="0" applyProtection="0"/>
    <xf numFmtId="0" fontId="31" fillId="3" borderId="0" applyNumberFormat="0" applyBorder="0" applyAlignment="0" applyProtection="0"/>
    <xf numFmtId="0" fontId="52" fillId="3" borderId="0" applyNumberFormat="0" applyBorder="0" applyAlignment="0" applyProtection="0"/>
    <xf numFmtId="0" fontId="37" fillId="0" borderId="0" applyNumberFormat="0" applyFill="0" applyBorder="0" applyAlignment="0" applyProtection="0"/>
    <xf numFmtId="0" fontId="52" fillId="3" borderId="0" applyNumberFormat="0" applyBorder="0" applyAlignment="0" applyProtection="0"/>
    <xf numFmtId="0" fontId="33" fillId="4" borderId="0" applyNumberFormat="0" applyBorder="0" applyAlignment="0" applyProtection="0"/>
    <xf numFmtId="0" fontId="41" fillId="0" borderId="0" applyNumberFormat="0" applyFill="0" applyBorder="0" applyAlignment="0" applyProtection="0"/>
    <xf numFmtId="0" fontId="31" fillId="3" borderId="0" applyNumberFormat="0" applyBorder="0" applyAlignment="0" applyProtection="0"/>
    <xf numFmtId="0" fontId="0" fillId="0" borderId="0" applyNumberFormat="0" applyFill="0" applyBorder="0" applyAlignment="0" applyProtection="0"/>
    <xf numFmtId="0" fontId="38" fillId="0" borderId="0" applyNumberFormat="0" applyFill="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28" fillId="0" borderId="4" applyNumberFormat="0" applyFill="0" applyAlignment="0" applyProtection="0"/>
    <xf numFmtId="0" fontId="40" fillId="0" borderId="5" applyNumberFormat="0" applyFill="0" applyAlignment="0" applyProtection="0"/>
    <xf numFmtId="0" fontId="53" fillId="12" borderId="0" applyNumberFormat="0" applyBorder="0" applyAlignment="0" applyProtection="0"/>
    <xf numFmtId="0" fontId="26" fillId="13" borderId="0" applyNumberFormat="0" applyBorder="0" applyAlignment="0" applyProtection="0"/>
    <xf numFmtId="0" fontId="37" fillId="0" borderId="6" applyNumberFormat="0" applyFill="0" applyAlignment="0" applyProtection="0"/>
    <xf numFmtId="0" fontId="26" fillId="14" borderId="0" applyNumberFormat="0" applyBorder="0" applyAlignment="0" applyProtection="0"/>
    <xf numFmtId="0" fontId="36" fillId="8" borderId="7" applyNumberFormat="0" applyAlignment="0" applyProtection="0"/>
    <xf numFmtId="0" fontId="25" fillId="5" borderId="1" applyNumberFormat="0" applyAlignment="0" applyProtection="0"/>
    <xf numFmtId="0" fontId="42" fillId="8" borderId="1" applyNumberFormat="0" applyAlignment="0" applyProtection="0"/>
    <xf numFmtId="0" fontId="14" fillId="0" borderId="0">
      <alignment vertical="top"/>
      <protection/>
    </xf>
    <xf numFmtId="0" fontId="46" fillId="15" borderId="0" applyNumberFormat="0" applyBorder="0" applyAlignment="0" applyProtection="0"/>
    <xf numFmtId="0" fontId="35" fillId="16" borderId="8" applyNumberFormat="0" applyAlignment="0" applyProtection="0"/>
    <xf numFmtId="0" fontId="33" fillId="4" borderId="0" applyNumberFormat="0" applyBorder="0" applyAlignment="0" applyProtection="0"/>
    <xf numFmtId="0" fontId="30" fillId="5" borderId="0" applyNumberFormat="0" applyBorder="0" applyAlignment="0" applyProtection="0"/>
    <xf numFmtId="180" fontId="4" fillId="0" borderId="0" applyFont="0" applyFill="0" applyBorder="0" applyAlignment="0" applyProtection="0"/>
    <xf numFmtId="0" fontId="33" fillId="4" borderId="0" applyNumberFormat="0" applyBorder="0" applyAlignment="0" applyProtection="0"/>
    <xf numFmtId="0" fontId="26" fillId="17" borderId="0" applyNumberFormat="0" applyBorder="0" applyAlignment="0" applyProtection="0"/>
    <xf numFmtId="0" fontId="31" fillId="3" borderId="0" applyNumberFormat="0" applyBorder="0" applyAlignment="0" applyProtection="0"/>
    <xf numFmtId="0" fontId="39" fillId="0" borderId="9" applyNumberFormat="0" applyFill="0" applyAlignment="0" applyProtection="0"/>
    <xf numFmtId="0" fontId="55" fillId="0" borderId="10" applyNumberFormat="0" applyFill="0" applyAlignment="0" applyProtection="0"/>
    <xf numFmtId="0" fontId="56" fillId="15" borderId="0" applyNumberFormat="0" applyBorder="0" applyAlignment="0" applyProtection="0"/>
    <xf numFmtId="0" fontId="33" fillId="4" borderId="0" applyNumberFormat="0" applyBorder="0" applyAlignment="0" applyProtection="0"/>
    <xf numFmtId="0" fontId="37" fillId="0" borderId="6" applyNumberFormat="0" applyFill="0" applyAlignment="0" applyProtection="0"/>
    <xf numFmtId="0" fontId="29" fillId="18" borderId="0" applyNumberFormat="0" applyBorder="0" applyAlignment="0" applyProtection="0"/>
    <xf numFmtId="0" fontId="30" fillId="2" borderId="0" applyNumberFormat="0" applyBorder="0" applyAlignment="0" applyProtection="0"/>
    <xf numFmtId="0" fontId="26" fillId="19" borderId="0" applyNumberFormat="0" applyBorder="0" applyAlignment="0" applyProtection="0"/>
    <xf numFmtId="0" fontId="30" fillId="20" borderId="0" applyNumberFormat="0" applyBorder="0" applyAlignment="0" applyProtection="0"/>
    <xf numFmtId="0" fontId="14" fillId="0" borderId="0" applyNumberFormat="0" applyFill="0" applyBorder="0" applyAlignment="0" applyProtection="0"/>
    <xf numFmtId="0" fontId="30" fillId="21" borderId="0" applyNumberFormat="0" applyBorder="0" applyAlignment="0" applyProtection="0"/>
    <xf numFmtId="0" fontId="57" fillId="8" borderId="7" applyNumberFormat="0" applyAlignment="0" applyProtection="0"/>
    <xf numFmtId="0" fontId="30" fillId="3" borderId="0" applyNumberFormat="0" applyBorder="0" applyAlignment="0" applyProtection="0"/>
    <xf numFmtId="0" fontId="14" fillId="0" borderId="0" applyNumberFormat="0" applyFill="0" applyBorder="0" applyAlignment="0" applyProtection="0"/>
    <xf numFmtId="0" fontId="30" fillId="11" borderId="0" applyNumberFormat="0" applyBorder="0" applyAlignment="0" applyProtection="0"/>
    <xf numFmtId="41" fontId="47" fillId="0" borderId="0" applyFont="0" applyFill="0" applyBorder="0" applyAlignment="0" applyProtection="0"/>
    <xf numFmtId="0" fontId="26" fillId="22" borderId="0" applyNumberFormat="0" applyBorder="0" applyAlignment="0" applyProtection="0"/>
    <xf numFmtId="0" fontId="58" fillId="0" borderId="0" applyNumberFormat="0" applyFont="0" applyFill="0" applyBorder="0" applyAlignment="0" applyProtection="0"/>
    <xf numFmtId="0" fontId="26" fillId="14" borderId="0" applyNumberFormat="0" applyBorder="0" applyAlignment="0" applyProtection="0"/>
    <xf numFmtId="0" fontId="30" fillId="15" borderId="0" applyNumberFormat="0" applyBorder="0" applyAlignment="0" applyProtection="0"/>
    <xf numFmtId="0" fontId="0" fillId="0" borderId="0">
      <alignment/>
      <protection/>
    </xf>
    <xf numFmtId="0" fontId="30" fillId="15" borderId="0" applyNumberFormat="0" applyBorder="0" applyAlignment="0" applyProtection="0"/>
    <xf numFmtId="0" fontId="26" fillId="23" borderId="0" applyNumberFormat="0" applyBorder="0" applyAlignment="0" applyProtection="0"/>
    <xf numFmtId="0" fontId="30" fillId="21" borderId="0" applyNumberFormat="0" applyBorder="0" applyAlignment="0" applyProtection="0"/>
    <xf numFmtId="0" fontId="56" fillId="15"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44" fillId="0" borderId="0">
      <alignment/>
      <protection/>
    </xf>
    <xf numFmtId="0" fontId="49" fillId="0" borderId="0">
      <alignment/>
      <protection/>
    </xf>
    <xf numFmtId="0" fontId="33" fillId="4" borderId="0" applyNumberFormat="0" applyBorder="0" applyAlignment="0" applyProtection="0"/>
    <xf numFmtId="0" fontId="48" fillId="18" borderId="0" applyNumberFormat="0" applyBorder="0" applyAlignment="0" applyProtection="0"/>
    <xf numFmtId="0" fontId="30" fillId="25" borderId="0" applyNumberFormat="0" applyBorder="0" applyAlignment="0" applyProtection="0"/>
    <xf numFmtId="0" fontId="26" fillId="26" borderId="0" applyNumberFormat="0" applyBorder="0" applyAlignment="0" applyProtection="0"/>
    <xf numFmtId="0" fontId="44" fillId="0" borderId="0">
      <alignment/>
      <protection/>
    </xf>
    <xf numFmtId="0" fontId="14" fillId="0" borderId="0">
      <alignment vertical="top"/>
      <protection/>
    </xf>
    <xf numFmtId="0" fontId="50" fillId="0" borderId="0">
      <alignment/>
      <protection/>
    </xf>
    <xf numFmtId="0" fontId="34" fillId="27" borderId="0" applyNumberFormat="0" applyBorder="0" applyAlignment="0" applyProtection="0"/>
    <xf numFmtId="0" fontId="49" fillId="0" borderId="0">
      <alignment/>
      <protection/>
    </xf>
    <xf numFmtId="0" fontId="54" fillId="4" borderId="0" applyNumberFormat="0" applyBorder="0" applyAlignment="0" applyProtection="0"/>
    <xf numFmtId="0" fontId="49" fillId="0" borderId="0">
      <alignment/>
      <protection/>
    </xf>
    <xf numFmtId="0" fontId="0" fillId="0" borderId="0">
      <alignment/>
      <protection locked="0"/>
    </xf>
    <xf numFmtId="0" fontId="44" fillId="0" borderId="0">
      <alignment/>
      <protection/>
    </xf>
    <xf numFmtId="0" fontId="4" fillId="0" borderId="0">
      <alignment/>
      <protection/>
    </xf>
    <xf numFmtId="0" fontId="44" fillId="0" borderId="0">
      <alignment/>
      <protection/>
    </xf>
    <xf numFmtId="0" fontId="47" fillId="28" borderId="0" applyNumberFormat="0" applyBorder="0" applyAlignment="0" applyProtection="0"/>
    <xf numFmtId="49" fontId="4" fillId="0" borderId="0" applyFont="0" applyFill="0" applyBorder="0" applyAlignment="0" applyProtection="0"/>
    <xf numFmtId="0" fontId="28" fillId="0" borderId="4" applyNumberFormat="0" applyFill="0" applyAlignment="0" applyProtection="0"/>
    <xf numFmtId="0" fontId="49" fillId="0" borderId="0">
      <alignment/>
      <protection/>
    </xf>
    <xf numFmtId="0" fontId="49" fillId="0" borderId="0">
      <alignment/>
      <protection/>
    </xf>
    <xf numFmtId="0" fontId="62" fillId="23" borderId="0" applyNumberFormat="0" applyBorder="0" applyAlignment="0" applyProtection="0"/>
    <xf numFmtId="0" fontId="50" fillId="0" borderId="0">
      <alignment/>
      <protection/>
    </xf>
    <xf numFmtId="0" fontId="47" fillId="29" borderId="0" applyNumberFormat="0" applyBorder="0" applyAlignment="0" applyProtection="0"/>
    <xf numFmtId="0" fontId="33" fillId="2" borderId="0" applyNumberFormat="0" applyBorder="0" applyAlignment="0" applyProtection="0"/>
    <xf numFmtId="0" fontId="44" fillId="0" borderId="0">
      <alignment/>
      <protection/>
    </xf>
    <xf numFmtId="41" fontId="4" fillId="0" borderId="0" applyFont="0" applyFill="0" applyBorder="0" applyAlignment="0" applyProtection="0"/>
    <xf numFmtId="0" fontId="14" fillId="0" borderId="0">
      <alignment vertical="top"/>
      <protection/>
    </xf>
    <xf numFmtId="0" fontId="47" fillId="28" borderId="0" applyNumberFormat="0" applyBorder="0" applyAlignment="0" applyProtection="0"/>
    <xf numFmtId="0" fontId="60" fillId="2" borderId="0" applyNumberFormat="0" applyBorder="0" applyAlignment="0" applyProtection="0"/>
    <xf numFmtId="0" fontId="14" fillId="0" borderId="0">
      <alignment vertical="top"/>
      <protection/>
    </xf>
    <xf numFmtId="0" fontId="33" fillId="2" borderId="0" applyNumberFormat="0" applyBorder="0" applyAlignment="0" applyProtection="0"/>
    <xf numFmtId="0" fontId="4" fillId="0" borderId="0">
      <alignment/>
      <protection/>
    </xf>
    <xf numFmtId="0" fontId="33" fillId="4" borderId="0" applyNumberFormat="0" applyBorder="0" applyAlignment="0" applyProtection="0"/>
    <xf numFmtId="0" fontId="0" fillId="0" borderId="0">
      <alignment/>
      <protection/>
    </xf>
    <xf numFmtId="0" fontId="4" fillId="0" borderId="0">
      <alignment/>
      <protection/>
    </xf>
    <xf numFmtId="0" fontId="49" fillId="0" borderId="0">
      <alignment/>
      <protection/>
    </xf>
    <xf numFmtId="0" fontId="31" fillId="15" borderId="0" applyNumberFormat="0" applyBorder="0" applyAlignment="0" applyProtection="0"/>
    <xf numFmtId="0" fontId="30" fillId="20" borderId="0" applyNumberFormat="0" applyBorder="0" applyAlignment="0" applyProtection="0"/>
    <xf numFmtId="0" fontId="47" fillId="30" borderId="0" applyNumberFormat="0" applyBorder="0" applyAlignment="0" applyProtection="0"/>
    <xf numFmtId="0" fontId="30" fillId="3" borderId="0" applyNumberFormat="0" applyBorder="0" applyAlignment="0" applyProtection="0"/>
    <xf numFmtId="0" fontId="31" fillId="3" borderId="0" applyNumberFormat="0" applyBorder="0" applyAlignment="0" applyProtection="0"/>
    <xf numFmtId="0" fontId="30" fillId="4" borderId="0" applyNumberFormat="0" applyBorder="0" applyAlignment="0" applyProtection="0"/>
    <xf numFmtId="0" fontId="30" fillId="15" borderId="0" applyNumberFormat="0" applyBorder="0" applyAlignment="0" applyProtection="0"/>
    <xf numFmtId="0" fontId="30" fillId="2" borderId="0" applyNumberFormat="0" applyBorder="0" applyAlignment="0" applyProtection="0"/>
    <xf numFmtId="0" fontId="30" fillId="5" borderId="0" applyNumberFormat="0" applyBorder="0" applyAlignment="0" applyProtection="0"/>
    <xf numFmtId="0" fontId="46" fillId="20" borderId="0" applyNumberFormat="0" applyBorder="0" applyAlignment="0" applyProtection="0"/>
    <xf numFmtId="0" fontId="31" fillId="3"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0" fillId="0" borderId="5" applyNumberFormat="0" applyFill="0" applyAlignment="0" applyProtection="0"/>
    <xf numFmtId="0" fontId="60" fillId="2" borderId="0" applyNumberFormat="0" applyBorder="0" applyAlignment="0" applyProtection="0"/>
    <xf numFmtId="0" fontId="46" fillId="15" borderId="0" applyNumberFormat="0" applyBorder="0" applyAlignment="0" applyProtection="0"/>
    <xf numFmtId="0" fontId="14" fillId="0" borderId="0" applyNumberFormat="0" applyFill="0" applyBorder="0" applyAlignment="0" applyProtection="0"/>
    <xf numFmtId="182" fontId="4" fillId="0" borderId="0" applyFont="0" applyFill="0" applyBorder="0" applyAlignment="0" applyProtection="0"/>
    <xf numFmtId="0" fontId="30" fillId="0" borderId="0">
      <alignment vertical="center"/>
      <protection/>
    </xf>
    <xf numFmtId="0" fontId="46" fillId="2" borderId="0" applyNumberFormat="0" applyBorder="0" applyAlignment="0" applyProtection="0"/>
    <xf numFmtId="41" fontId="4" fillId="0" borderId="0" applyFont="0" applyFill="0" applyBorder="0" applyAlignment="0" applyProtection="0"/>
    <xf numFmtId="0" fontId="46" fillId="5" borderId="0" applyNumberFormat="0" applyBorder="0" applyAlignment="0" applyProtection="0"/>
    <xf numFmtId="0" fontId="30" fillId="21" borderId="0" applyNumberFormat="0" applyBorder="0" applyAlignment="0" applyProtection="0"/>
    <xf numFmtId="0" fontId="30" fillId="11" borderId="0" applyNumberFormat="0" applyBorder="0" applyAlignment="0" applyProtection="0"/>
    <xf numFmtId="0" fontId="30" fillId="7" borderId="0" applyNumberFormat="0" applyBorder="0" applyAlignment="0" applyProtection="0"/>
    <xf numFmtId="0" fontId="30" fillId="15" borderId="0" applyNumberFormat="0" applyBorder="0" applyAlignment="0" applyProtection="0"/>
    <xf numFmtId="186" fontId="69" fillId="0" borderId="0">
      <alignment/>
      <protection/>
    </xf>
    <xf numFmtId="3" fontId="64" fillId="0" borderId="0">
      <alignment/>
      <protection/>
    </xf>
    <xf numFmtId="0" fontId="33" fillId="4" borderId="0" applyNumberFormat="0" applyBorder="0" applyAlignment="0" applyProtection="0"/>
    <xf numFmtId="0" fontId="30" fillId="21" borderId="0" applyNumberFormat="0" applyBorder="0" applyAlignment="0" applyProtection="0"/>
    <xf numFmtId="0" fontId="59" fillId="0" borderId="0" applyNumberFormat="0" applyFill="0" applyBorder="0" applyAlignment="0" applyProtection="0"/>
    <xf numFmtId="0" fontId="30" fillId="25" borderId="0" applyNumberFormat="0" applyBorder="0" applyAlignment="0" applyProtection="0"/>
    <xf numFmtId="0" fontId="34" fillId="2" borderId="0" applyNumberFormat="0" applyBorder="0" applyAlignment="0" applyProtection="0"/>
    <xf numFmtId="0" fontId="60" fillId="2" borderId="0" applyNumberFormat="0" applyBorder="0" applyAlignment="0" applyProtection="0"/>
    <xf numFmtId="0" fontId="46" fillId="21" borderId="0" applyNumberFormat="0" applyBorder="0" applyAlignment="0" applyProtection="0"/>
    <xf numFmtId="0" fontId="56" fillId="15" borderId="0" applyNumberFormat="0" applyBorder="0" applyAlignment="0" applyProtection="0"/>
    <xf numFmtId="0" fontId="46" fillId="11" borderId="0" applyNumberFormat="0" applyBorder="0" applyAlignment="0" applyProtection="0"/>
    <xf numFmtId="0" fontId="33" fillId="4" borderId="0" applyNumberFormat="0" applyBorder="0" applyAlignment="0" applyProtection="0"/>
    <xf numFmtId="0" fontId="46" fillId="7" borderId="0" applyNumberFormat="0" applyBorder="0" applyAlignment="0" applyProtection="0"/>
    <xf numFmtId="0" fontId="70" fillId="15" borderId="0" applyNumberFormat="0" applyBorder="0" applyAlignment="0" applyProtection="0"/>
    <xf numFmtId="0" fontId="46" fillId="21" borderId="0" applyNumberFormat="0" applyBorder="0" applyAlignment="0" applyProtection="0"/>
    <xf numFmtId="0" fontId="54" fillId="4" borderId="0" applyNumberFormat="0" applyBorder="0" applyAlignment="0" applyProtection="0"/>
    <xf numFmtId="0" fontId="66" fillId="2" borderId="0" applyNumberFormat="0" applyBorder="0" applyAlignment="0" applyProtection="0"/>
    <xf numFmtId="0" fontId="56" fillId="15" borderId="0" applyNumberFormat="0" applyBorder="0" applyAlignment="0" applyProtection="0"/>
    <xf numFmtId="0" fontId="46" fillId="25" borderId="0" applyNumberFormat="0" applyBorder="0" applyAlignment="0" applyProtection="0"/>
    <xf numFmtId="0" fontId="54" fillId="4" borderId="0" applyNumberFormat="0" applyBorder="0" applyAlignment="0" applyProtection="0"/>
    <xf numFmtId="0" fontId="26" fillId="13" borderId="0" applyNumberFormat="0" applyBorder="0" applyAlignment="0" applyProtection="0"/>
    <xf numFmtId="0" fontId="65" fillId="31" borderId="0" applyNumberFormat="0" applyBorder="0" applyAlignment="0" applyProtection="0"/>
    <xf numFmtId="0" fontId="26" fillId="11" borderId="0" applyNumberFormat="0" applyBorder="0" applyAlignment="0" applyProtection="0"/>
    <xf numFmtId="0" fontId="71" fillId="0" borderId="2" applyNumberFormat="0" applyFill="0" applyProtection="0">
      <alignment horizontal="center"/>
    </xf>
    <xf numFmtId="0" fontId="0" fillId="0" borderId="0">
      <alignment/>
      <protection/>
    </xf>
    <xf numFmtId="0" fontId="65" fillId="32" borderId="0" applyNumberFormat="0" applyBorder="0" applyAlignment="0" applyProtection="0"/>
    <xf numFmtId="0" fontId="26" fillId="7" borderId="0" applyNumberFormat="0" applyBorder="0" applyAlignment="0" applyProtection="0"/>
    <xf numFmtId="0" fontId="53" fillId="12" borderId="0" applyNumberFormat="0" applyBorder="0" applyAlignment="0" applyProtection="0"/>
    <xf numFmtId="0" fontId="0" fillId="0" borderId="0">
      <alignment/>
      <protection/>
    </xf>
    <xf numFmtId="0" fontId="68" fillId="0" borderId="0" applyNumberFormat="0" applyFill="0" applyBorder="0" applyAlignment="0" applyProtection="0"/>
    <xf numFmtId="0" fontId="26" fillId="14" borderId="0" applyNumberFormat="0" applyBorder="0" applyAlignment="0" applyProtection="0"/>
    <xf numFmtId="14" fontId="45" fillId="0" borderId="0">
      <alignment horizontal="center" wrapText="1"/>
      <protection locked="0"/>
    </xf>
    <xf numFmtId="3" fontId="58" fillId="0" borderId="0" applyFont="0" applyFill="0" applyBorder="0" applyAlignment="0" applyProtection="0"/>
    <xf numFmtId="0" fontId="0" fillId="0" borderId="0">
      <alignment/>
      <protection/>
    </xf>
    <xf numFmtId="0" fontId="31" fillId="3" borderId="0" applyNumberFormat="0" applyBorder="0" applyAlignment="0" applyProtection="0"/>
    <xf numFmtId="0" fontId="0" fillId="0" borderId="0">
      <alignment/>
      <protection/>
    </xf>
    <xf numFmtId="0" fontId="26" fillId="23" borderId="0" applyNumberFormat="0" applyBorder="0" applyAlignment="0" applyProtection="0"/>
    <xf numFmtId="0" fontId="62" fillId="14" borderId="0" applyNumberFormat="0" applyBorder="0" applyAlignment="0" applyProtection="0"/>
    <xf numFmtId="0" fontId="26" fillId="26" borderId="0" applyNumberFormat="0" applyBorder="0" applyAlignment="0" applyProtection="0"/>
    <xf numFmtId="0" fontId="0" fillId="0" borderId="0">
      <alignment/>
      <protection/>
    </xf>
    <xf numFmtId="0" fontId="67" fillId="33" borderId="11">
      <alignment/>
      <protection locked="0"/>
    </xf>
    <xf numFmtId="0" fontId="54" fillId="4" borderId="0" applyNumberFormat="0" applyBorder="0" applyAlignment="0" applyProtection="0"/>
    <xf numFmtId="0" fontId="62" fillId="13" borderId="0" applyNumberFormat="0" applyBorder="0" applyAlignment="0" applyProtection="0"/>
    <xf numFmtId="0" fontId="37" fillId="0" borderId="0" applyNumberFormat="0" applyFill="0" applyBorder="0" applyAlignment="0" applyProtection="0"/>
    <xf numFmtId="0" fontId="4" fillId="0" borderId="12" applyNumberFormat="0" applyFill="0" applyProtection="0">
      <alignment horizontal="left"/>
    </xf>
    <xf numFmtId="38" fontId="61" fillId="0" borderId="0" applyFont="0" applyFill="0" applyBorder="0" applyAlignment="0" applyProtection="0"/>
    <xf numFmtId="0" fontId="62" fillId="11" borderId="0" applyNumberFormat="0" applyBorder="0" applyAlignment="0" applyProtection="0"/>
    <xf numFmtId="0" fontId="14" fillId="0" borderId="0" applyNumberFormat="0" applyFill="0" applyBorder="0" applyAlignment="0" applyProtection="0"/>
    <xf numFmtId="0" fontId="0" fillId="0" borderId="0">
      <alignment/>
      <protection/>
    </xf>
    <xf numFmtId="0" fontId="62" fillId="7" borderId="0" applyNumberFormat="0" applyBorder="0" applyAlignment="0" applyProtection="0"/>
    <xf numFmtId="0" fontId="62" fillId="14" borderId="0" applyNumberFormat="0" applyBorder="0" applyAlignment="0" applyProtection="0"/>
    <xf numFmtId="0" fontId="53" fillId="34" borderId="0" applyNumberFormat="0" applyBorder="0" applyAlignment="0" applyProtection="0"/>
    <xf numFmtId="0" fontId="29" fillId="18" borderId="0" applyNumberFormat="0" applyBorder="0" applyAlignment="0" applyProtection="0"/>
    <xf numFmtId="0" fontId="62" fillId="23" borderId="0" applyNumberFormat="0" applyBorder="0" applyAlignment="0" applyProtection="0"/>
    <xf numFmtId="0" fontId="62" fillId="26" borderId="0" applyNumberFormat="0" applyBorder="0" applyAlignment="0" applyProtection="0"/>
    <xf numFmtId="0" fontId="33" fillId="4" borderId="0" applyNumberFormat="0" applyBorder="0" applyAlignment="0" applyProtection="0"/>
    <xf numFmtId="0" fontId="44" fillId="0" borderId="0">
      <alignment/>
      <protection locked="0"/>
    </xf>
    <xf numFmtId="0" fontId="26" fillId="19" borderId="0" applyNumberFormat="0" applyBorder="0" applyAlignment="0" applyProtection="0"/>
    <xf numFmtId="0" fontId="47" fillId="30" borderId="0" applyNumberFormat="0" applyBorder="0" applyAlignment="0" applyProtection="0"/>
    <xf numFmtId="0" fontId="56" fillId="15" borderId="0" applyNumberFormat="0" applyBorder="0" applyAlignment="0" applyProtection="0"/>
    <xf numFmtId="0" fontId="53" fillId="35" borderId="0" applyNumberFormat="0" applyBorder="0" applyAlignment="0" applyProtection="0"/>
    <xf numFmtId="0" fontId="26" fillId="17" borderId="0" applyNumberFormat="0" applyBorder="0" applyAlignment="0" applyProtection="0"/>
    <xf numFmtId="0" fontId="53" fillId="36" borderId="0" applyNumberFormat="0" applyBorder="0" applyAlignment="0" applyProtection="0"/>
    <xf numFmtId="0" fontId="26" fillId="22" borderId="0" applyNumberFormat="0" applyBorder="0" applyAlignment="0" applyProtection="0"/>
    <xf numFmtId="0" fontId="31" fillId="3" borderId="0" applyNumberFormat="0" applyBorder="0" applyAlignment="0" applyProtection="0"/>
    <xf numFmtId="0" fontId="47" fillId="28" borderId="0" applyNumberFormat="0" applyBorder="0" applyAlignment="0" applyProtection="0"/>
    <xf numFmtId="0" fontId="4" fillId="0" borderId="0" applyFont="0" applyFill="0" applyBorder="0" applyAlignment="0" applyProtection="0"/>
    <xf numFmtId="0" fontId="60" fillId="2" borderId="0" applyNumberFormat="0" applyBorder="0" applyAlignment="0" applyProtection="0"/>
    <xf numFmtId="0" fontId="47" fillId="27" borderId="0" applyNumberFormat="0" applyBorder="0" applyAlignment="0" applyProtection="0"/>
    <xf numFmtId="187" fontId="4" fillId="0" borderId="0" applyFont="0" applyFill="0" applyBorder="0" applyAlignment="0" applyProtection="0"/>
    <xf numFmtId="0" fontId="34" fillId="2" borderId="0" applyNumberFormat="0" applyBorder="0" applyAlignment="0" applyProtection="0"/>
    <xf numFmtId="0" fontId="53" fillId="6" borderId="0" applyNumberFormat="0" applyBorder="0" applyAlignment="0" applyProtection="0"/>
    <xf numFmtId="0" fontId="33" fillId="4" borderId="0" applyNumberFormat="0" applyBorder="0" applyAlignment="0" applyProtection="0"/>
    <xf numFmtId="0" fontId="53" fillId="9" borderId="0" applyNumberFormat="0" applyBorder="0" applyAlignment="0" applyProtection="0"/>
    <xf numFmtId="0" fontId="26" fillId="14" borderId="0" applyNumberFormat="0" applyBorder="0" applyAlignment="0" applyProtection="0"/>
    <xf numFmtId="184" fontId="63" fillId="0" borderId="13" applyAlignment="0" applyProtection="0"/>
    <xf numFmtId="0" fontId="47" fillId="30" borderId="0" applyNumberFormat="0" applyBorder="0" applyAlignment="0" applyProtection="0"/>
    <xf numFmtId="0" fontId="47" fillId="6" borderId="0" applyNumberFormat="0" applyBorder="0" applyAlignment="0" applyProtection="0"/>
    <xf numFmtId="0" fontId="53" fillId="6" borderId="0" applyNumberFormat="0" applyBorder="0" applyAlignment="0" applyProtection="0"/>
    <xf numFmtId="185" fontId="4" fillId="0" borderId="0" applyFont="0" applyFill="0" applyBorder="0" applyAlignment="0" applyProtection="0"/>
    <xf numFmtId="0" fontId="26" fillId="23" borderId="0" applyNumberFormat="0" applyBorder="0" applyAlignment="0" applyProtection="0"/>
    <xf numFmtId="0" fontId="33" fillId="4" borderId="0" applyNumberFormat="0" applyBorder="0" applyAlignment="0" applyProtection="0"/>
    <xf numFmtId="0" fontId="47" fillId="30" borderId="0" applyNumberFormat="0" applyBorder="0" applyAlignment="0" applyProtection="0"/>
    <xf numFmtId="41" fontId="73" fillId="0" borderId="0" applyFont="0" applyFill="0" applyBorder="0" applyAlignment="0" applyProtection="0"/>
    <xf numFmtId="0" fontId="53" fillId="35" borderId="0" applyNumberFormat="0" applyBorder="0" applyAlignment="0" applyProtection="0"/>
    <xf numFmtId="0" fontId="0" fillId="0" borderId="0">
      <alignment/>
      <protection/>
    </xf>
    <xf numFmtId="0" fontId="53" fillId="37" borderId="0" applyNumberFormat="0" applyBorder="0" applyAlignment="0" applyProtection="0"/>
    <xf numFmtId="0" fontId="26" fillId="24" borderId="0" applyNumberFormat="0" applyBorder="0" applyAlignment="0" applyProtection="0"/>
    <xf numFmtId="0" fontId="47" fillId="38" borderId="0" applyNumberFormat="0" applyBorder="0" applyAlignment="0" applyProtection="0"/>
    <xf numFmtId="0" fontId="53" fillId="38" borderId="0" applyNumberFormat="0" applyBorder="0" applyAlignment="0" applyProtection="0"/>
    <xf numFmtId="0" fontId="31" fillId="3" borderId="0" applyNumberFormat="0" applyBorder="0" applyAlignment="0" applyProtection="0"/>
    <xf numFmtId="0" fontId="30" fillId="0" borderId="0">
      <alignment vertical="center"/>
      <protection/>
    </xf>
    <xf numFmtId="0" fontId="58" fillId="0" borderId="0">
      <alignment/>
      <protection/>
    </xf>
    <xf numFmtId="183" fontId="14" fillId="0" borderId="0" applyFill="0" applyBorder="0" applyAlignment="0">
      <protection/>
    </xf>
    <xf numFmtId="0" fontId="42" fillId="8" borderId="1" applyNumberFormat="0" applyAlignment="0" applyProtection="0"/>
    <xf numFmtId="0" fontId="63" fillId="0" borderId="14">
      <alignment horizontal="center"/>
      <protection/>
    </xf>
    <xf numFmtId="0" fontId="72" fillId="39" borderId="0" applyNumberFormat="0" applyBorder="0" applyAlignment="0" applyProtection="0"/>
    <xf numFmtId="0" fontId="35" fillId="16" borderId="8" applyNumberFormat="0" applyAlignment="0" applyProtection="0"/>
    <xf numFmtId="0" fontId="0" fillId="0" borderId="0" applyNumberFormat="0" applyFill="0" applyBorder="0" applyAlignment="0" applyProtection="0"/>
    <xf numFmtId="0" fontId="63" fillId="0" borderId="0" applyNumberFormat="0" applyFill="0" applyBorder="0" applyAlignment="0" applyProtection="0"/>
    <xf numFmtId="0" fontId="38" fillId="0" borderId="0" applyNumberFormat="0" applyFill="0" applyBorder="0" applyAlignment="0" applyProtection="0"/>
    <xf numFmtId="0" fontId="0" fillId="0" borderId="0">
      <alignment vertical="center"/>
      <protection/>
    </xf>
    <xf numFmtId="0" fontId="14" fillId="0" borderId="0" applyNumberFormat="0" applyFill="0" applyBorder="0" applyAlignment="0" applyProtection="0"/>
    <xf numFmtId="0" fontId="0" fillId="0" borderId="0">
      <alignment/>
      <protection/>
    </xf>
    <xf numFmtId="0" fontId="14" fillId="0" borderId="0" applyNumberFormat="0" applyFill="0" applyBorder="0" applyAlignment="0" applyProtection="0"/>
    <xf numFmtId="0" fontId="0" fillId="0" borderId="0">
      <alignment/>
      <protection/>
    </xf>
    <xf numFmtId="0" fontId="14" fillId="0" borderId="0" applyNumberFormat="0" applyFill="0" applyBorder="0" applyAlignment="0" applyProtection="0"/>
    <xf numFmtId="0" fontId="0" fillId="0" borderId="0">
      <alignment/>
      <protection/>
    </xf>
    <xf numFmtId="41" fontId="4" fillId="0" borderId="0" applyFont="0" applyFill="0" applyBorder="0" applyAlignment="0" applyProtection="0"/>
    <xf numFmtId="0" fontId="61" fillId="0" borderId="0" applyFont="0" applyFill="0" applyBorder="0" applyAlignment="0" applyProtection="0"/>
    <xf numFmtId="188" fontId="73" fillId="0" borderId="0">
      <alignment/>
      <protection/>
    </xf>
    <xf numFmtId="176" fontId="4" fillId="0" borderId="0" applyFont="0" applyFill="0" applyBorder="0" applyAlignment="0" applyProtection="0"/>
    <xf numFmtId="189" fontId="4" fillId="0" borderId="0">
      <alignment/>
      <protection/>
    </xf>
    <xf numFmtId="190" fontId="49" fillId="0" borderId="0" applyFont="0" applyFill="0" applyBorder="0" applyAlignment="0" applyProtection="0"/>
    <xf numFmtId="191" fontId="4" fillId="0" borderId="0" applyFont="0" applyFill="0" applyBorder="0" applyAlignment="0" applyProtection="0"/>
    <xf numFmtId="0" fontId="77" fillId="0" borderId="0" applyNumberFormat="0" applyFill="0" applyBorder="0" applyAlignment="0" applyProtection="0"/>
    <xf numFmtId="0" fontId="44" fillId="0" borderId="0">
      <alignment/>
      <protection/>
    </xf>
    <xf numFmtId="192" fontId="73" fillId="0" borderId="0">
      <alignment/>
      <protection/>
    </xf>
    <xf numFmtId="0" fontId="0" fillId="0" borderId="0">
      <alignment/>
      <protection/>
    </xf>
    <xf numFmtId="0" fontId="74" fillId="0" borderId="0" applyProtection="0">
      <alignment/>
    </xf>
    <xf numFmtId="0" fontId="31" fillId="3" borderId="0" applyNumberFormat="0" applyBorder="0" applyAlignment="0" applyProtection="0"/>
    <xf numFmtId="0" fontId="54" fillId="4" borderId="0" applyNumberFormat="0" applyBorder="0" applyAlignment="0" applyProtection="0"/>
    <xf numFmtId="44" fontId="0" fillId="0" borderId="0" applyFont="0" applyFill="0" applyBorder="0" applyAlignment="0" applyProtection="0"/>
    <xf numFmtId="43" fontId="4" fillId="0" borderId="0" applyFont="0" applyFill="0" applyBorder="0" applyAlignment="0" applyProtection="0"/>
    <xf numFmtId="194" fontId="73" fillId="0" borderId="0">
      <alignment/>
      <protection/>
    </xf>
    <xf numFmtId="0" fontId="43" fillId="0" borderId="0" applyNumberFormat="0" applyFill="0" applyBorder="0" applyAlignment="0" applyProtection="0"/>
    <xf numFmtId="0" fontId="63" fillId="0" borderId="0" applyNumberFormat="0" applyFill="0" applyBorder="0" applyAlignment="0" applyProtection="0"/>
    <xf numFmtId="0" fontId="31" fillId="15" borderId="0" applyNumberFormat="0" applyBorder="0" applyAlignment="0" applyProtection="0"/>
    <xf numFmtId="0" fontId="62" fillId="19" borderId="0" applyNumberFormat="0" applyBorder="0" applyAlignment="0" applyProtection="0"/>
    <xf numFmtId="2" fontId="74" fillId="0" borderId="0" applyProtection="0">
      <alignment/>
    </xf>
    <xf numFmtId="0" fontId="75" fillId="0" borderId="0" applyNumberFormat="0" applyFill="0" applyBorder="0" applyAlignment="0" applyProtection="0"/>
    <xf numFmtId="0" fontId="33" fillId="2" borderId="0" applyNumberFormat="0" applyBorder="0" applyAlignment="0" applyProtection="0"/>
    <xf numFmtId="0" fontId="65" fillId="40" borderId="0" applyNumberFormat="0" applyBorder="0" applyAlignment="0" applyProtection="0"/>
    <xf numFmtId="38" fontId="81" fillId="8" borderId="0" applyNumberFormat="0" applyBorder="0" applyAlignment="0" applyProtection="0"/>
    <xf numFmtId="0" fontId="82" fillId="0" borderId="5" applyNumberFormat="0" applyFill="0" applyAlignment="0" applyProtection="0"/>
    <xf numFmtId="0" fontId="76" fillId="0" borderId="15" applyNumberFormat="0" applyAlignment="0" applyProtection="0"/>
    <xf numFmtId="0" fontId="33" fillId="4" borderId="0" applyNumberFormat="0" applyBorder="0" applyAlignment="0" applyProtection="0"/>
    <xf numFmtId="0" fontId="76" fillId="0" borderId="16">
      <alignment horizontal="left" vertical="center"/>
      <protection/>
    </xf>
    <xf numFmtId="0" fontId="84" fillId="0" borderId="0" applyProtection="0">
      <alignment/>
    </xf>
    <xf numFmtId="0" fontId="76" fillId="0" borderId="0" applyProtection="0">
      <alignment/>
    </xf>
    <xf numFmtId="0" fontId="31" fillId="3" borderId="0" applyNumberFormat="0" applyBorder="0" applyAlignment="0" applyProtection="0"/>
    <xf numFmtId="10" fontId="81" fillId="10" borderId="17" applyNumberFormat="0" applyBorder="0" applyAlignment="0" applyProtection="0"/>
    <xf numFmtId="0" fontId="30" fillId="0" borderId="0">
      <alignment vertical="center"/>
      <protection/>
    </xf>
    <xf numFmtId="198" fontId="88" fillId="41" borderId="0">
      <alignment/>
      <protection/>
    </xf>
    <xf numFmtId="0" fontId="39" fillId="0" borderId="9" applyNumberFormat="0" applyFill="0" applyAlignment="0" applyProtection="0"/>
    <xf numFmtId="9" fontId="89" fillId="0" borderId="0" applyFont="0" applyFill="0" applyBorder="0" applyAlignment="0" applyProtection="0"/>
    <xf numFmtId="0" fontId="90" fillId="16" borderId="8" applyNumberFormat="0" applyAlignment="0" applyProtection="0"/>
    <xf numFmtId="198" fontId="91" fillId="42" borderId="0">
      <alignment/>
      <protection/>
    </xf>
    <xf numFmtId="38" fontId="58" fillId="0" borderId="0" applyFont="0" applyFill="0" applyBorder="0" applyAlignment="0" applyProtection="0"/>
    <xf numFmtId="199" fontId="49" fillId="0" borderId="0" applyFont="0" applyFill="0" applyBorder="0" applyAlignment="0" applyProtection="0"/>
    <xf numFmtId="40" fontId="58" fillId="0" borderId="0" applyFont="0" applyFill="0" applyBorder="0" applyAlignment="0" applyProtection="0"/>
    <xf numFmtId="0" fontId="31" fillId="3" borderId="0" applyNumberFormat="0" applyBorder="0" applyAlignment="0" applyProtection="0"/>
    <xf numFmtId="182" fontId="4" fillId="0" borderId="0" applyFont="0" applyFill="0" applyBorder="0" applyAlignment="0" applyProtection="0"/>
    <xf numFmtId="200" fontId="58" fillId="0" borderId="0" applyFont="0" applyFill="0" applyBorder="0" applyAlignment="0" applyProtection="0"/>
    <xf numFmtId="0" fontId="52" fillId="3" borderId="0" applyNumberFormat="0" applyBorder="0" applyAlignment="0" applyProtection="0"/>
    <xf numFmtId="201" fontId="49" fillId="0" borderId="0" applyFont="0" applyFill="0" applyBorder="0" applyAlignment="0" applyProtection="0"/>
    <xf numFmtId="202" fontId="58" fillId="0" borderId="0" applyFont="0" applyFill="0" applyBorder="0" applyAlignment="0" applyProtection="0"/>
    <xf numFmtId="0" fontId="31" fillId="3" borderId="0" applyNumberFormat="0" applyBorder="0" applyAlignment="0" applyProtection="0"/>
    <xf numFmtId="0" fontId="73" fillId="0" borderId="0">
      <alignment/>
      <protection/>
    </xf>
    <xf numFmtId="37" fontId="93" fillId="0" borderId="0">
      <alignment/>
      <protection/>
    </xf>
    <xf numFmtId="0" fontId="94" fillId="0" borderId="0">
      <alignment/>
      <protection/>
    </xf>
    <xf numFmtId="0" fontId="88" fillId="0" borderId="0">
      <alignment/>
      <protection/>
    </xf>
    <xf numFmtId="0" fontId="44" fillId="0" borderId="0">
      <alignment/>
      <protection/>
    </xf>
    <xf numFmtId="0" fontId="54" fillId="4" borderId="0" applyNumberFormat="0" applyBorder="0" applyAlignment="0" applyProtection="0"/>
    <xf numFmtId="0" fontId="30" fillId="10" borderId="3" applyNumberFormat="0" applyFont="0" applyAlignment="0" applyProtection="0"/>
    <xf numFmtId="0" fontId="36" fillId="8" borderId="7" applyNumberFormat="0" applyAlignment="0" applyProtection="0"/>
    <xf numFmtId="10" fontId="4" fillId="0" borderId="0" applyFont="0" applyFill="0" applyBorder="0" applyAlignment="0" applyProtection="0"/>
    <xf numFmtId="9" fontId="44" fillId="0" borderId="0" applyFont="0" applyFill="0" applyBorder="0" applyAlignment="0" applyProtection="0"/>
    <xf numFmtId="203" fontId="4" fillId="0" borderId="0" applyFont="0" applyFill="0" applyProtection="0">
      <alignment/>
    </xf>
    <xf numFmtId="0" fontId="38" fillId="0" borderId="0" applyNumberFormat="0" applyFill="0" applyBorder="0" applyAlignment="0" applyProtection="0"/>
    <xf numFmtId="0" fontId="54" fillId="4" borderId="0" applyNumberFormat="0" applyBorder="0" applyAlignment="0" applyProtection="0"/>
    <xf numFmtId="15" fontId="58" fillId="0" borderId="0" applyFont="0" applyFill="0" applyBorder="0" applyAlignment="0" applyProtection="0"/>
    <xf numFmtId="4" fontId="58" fillId="0" borderId="0" applyFont="0" applyFill="0" applyBorder="0" applyAlignment="0" applyProtection="0"/>
    <xf numFmtId="0" fontId="58" fillId="43" borderId="0" applyNumberFormat="0" applyFont="0" applyBorder="0" applyAlignment="0" applyProtection="0"/>
    <xf numFmtId="0" fontId="83" fillId="15" borderId="0" applyNumberFormat="0" applyBorder="0" applyAlignment="0" applyProtection="0"/>
    <xf numFmtId="3" fontId="95" fillId="0" borderId="0">
      <alignment/>
      <protection/>
    </xf>
    <xf numFmtId="0" fontId="0" fillId="0" borderId="0" applyNumberFormat="0" applyFill="0" applyBorder="0" applyAlignment="0" applyProtection="0"/>
    <xf numFmtId="0" fontId="52" fillId="3" borderId="0" applyNumberFormat="0" applyBorder="0" applyAlignment="0" applyProtection="0"/>
    <xf numFmtId="0" fontId="96"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67" fillId="33" borderId="11">
      <alignment/>
      <protection locked="0"/>
    </xf>
    <xf numFmtId="0" fontId="97" fillId="0" borderId="0">
      <alignment/>
      <protection/>
    </xf>
    <xf numFmtId="0" fontId="67" fillId="33" borderId="11">
      <alignment/>
      <protection locked="0"/>
    </xf>
    <xf numFmtId="0" fontId="55" fillId="0" borderId="10" applyNumberFormat="0" applyFill="0" applyAlignment="0" applyProtection="0"/>
    <xf numFmtId="204" fontId="4" fillId="0" borderId="0" applyFont="0" applyFill="0" applyBorder="0" applyAlignment="0" applyProtection="0"/>
    <xf numFmtId="193" fontId="4" fillId="0" borderId="0" applyFont="0" applyFill="0" applyBorder="0" applyAlignment="0" applyProtection="0"/>
    <xf numFmtId="205" fontId="49" fillId="0" borderId="0" applyFont="0" applyFill="0" applyBorder="0" applyAlignment="0" applyProtection="0"/>
    <xf numFmtId="0" fontId="41" fillId="0" borderId="0" applyNumberFormat="0" applyFill="0" applyBorder="0" applyAlignment="0" applyProtection="0"/>
    <xf numFmtId="195" fontId="4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196" fontId="4" fillId="0" borderId="0" applyFont="0" applyFill="0" applyBorder="0" applyAlignment="0" applyProtection="0"/>
    <xf numFmtId="0" fontId="4" fillId="0" borderId="12" applyNumberFormat="0" applyFill="0" applyProtection="0">
      <alignment horizontal="right"/>
    </xf>
    <xf numFmtId="0" fontId="85" fillId="0" borderId="0">
      <alignment/>
      <protection/>
    </xf>
    <xf numFmtId="0" fontId="92" fillId="0" borderId="4" applyNumberFormat="0" applyFill="0" applyAlignment="0" applyProtection="0"/>
    <xf numFmtId="0" fontId="78" fillId="0" borderId="6" applyNumberFormat="0" applyFill="0" applyAlignment="0" applyProtection="0"/>
    <xf numFmtId="0" fontId="34" fillId="27" borderId="0" applyNumberFormat="0" applyBorder="0" applyAlignment="0" applyProtection="0"/>
    <xf numFmtId="0" fontId="78" fillId="0" borderId="0" applyNumberFormat="0" applyFill="0" applyBorder="0" applyAlignment="0" applyProtection="0"/>
    <xf numFmtId="43" fontId="30" fillId="0" borderId="0" applyFont="0" applyFill="0" applyBorder="0" applyAlignment="0" applyProtection="0"/>
    <xf numFmtId="0" fontId="80" fillId="0" borderId="12" applyNumberFormat="0" applyFill="0" applyProtection="0">
      <alignment horizontal="center"/>
    </xf>
    <xf numFmtId="0" fontId="34" fillId="2" borderId="0" applyNumberFormat="0" applyBorder="0" applyAlignment="0" applyProtection="0"/>
    <xf numFmtId="0" fontId="79" fillId="0" borderId="0" applyNumberFormat="0" applyFill="0" applyBorder="0" applyAlignment="0" applyProtection="0"/>
    <xf numFmtId="0" fontId="52" fillId="3" borderId="0" applyNumberFormat="0" applyBorder="0" applyAlignment="0" applyProtection="0"/>
    <xf numFmtId="0" fontId="52"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31" fillId="3" borderId="0" applyNumberFormat="0" applyBorder="0" applyAlignment="0" applyProtection="0"/>
    <xf numFmtId="43" fontId="73" fillId="0" borderId="0" applyFont="0" applyFill="0" applyBorder="0" applyAlignment="0" applyProtection="0"/>
    <xf numFmtId="0" fontId="31" fillId="15"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15" borderId="0" applyNumberFormat="0" applyBorder="0" applyAlignment="0" applyProtection="0"/>
    <xf numFmtId="0" fontId="52" fillId="3" borderId="0" applyNumberFormat="0" applyBorder="0" applyAlignment="0" applyProtection="0"/>
    <xf numFmtId="0" fontId="31" fillId="3" borderId="0" applyNumberFormat="0" applyBorder="0" applyAlignment="0" applyProtection="0"/>
    <xf numFmtId="0" fontId="54" fillId="4"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31" fillId="3" borderId="0" applyNumberFormat="0" applyBorder="0" applyAlignment="0" applyProtection="0"/>
    <xf numFmtId="0" fontId="31" fillId="3" borderId="0" applyNumberFormat="0" applyBorder="0" applyAlignment="0" applyProtection="0"/>
    <xf numFmtId="0" fontId="54" fillId="4"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52"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56" fillId="3" borderId="0" applyNumberFormat="0" applyBorder="0" applyAlignment="0" applyProtection="0"/>
    <xf numFmtId="0" fontId="83" fillId="3" borderId="0" applyNumberFormat="0" applyBorder="0" applyAlignment="0" applyProtection="0"/>
    <xf numFmtId="0" fontId="86" fillId="0" borderId="0">
      <alignment/>
      <protection/>
    </xf>
    <xf numFmtId="0" fontId="31" fillId="3" borderId="0" applyNumberFormat="0" applyBorder="0" applyAlignment="0" applyProtection="0"/>
    <xf numFmtId="0" fontId="31" fillId="3" borderId="0" applyNumberFormat="0" applyBorder="0" applyAlignment="0" applyProtection="0"/>
    <xf numFmtId="0" fontId="33" fillId="4" borderId="0" applyNumberFormat="0" applyBorder="0" applyAlignment="0" applyProtection="0"/>
    <xf numFmtId="0" fontId="70" fillId="15" borderId="0" applyNumberFormat="0" applyBorder="0" applyAlignment="0" applyProtection="0"/>
    <xf numFmtId="0" fontId="72" fillId="39" borderId="0" applyNumberFormat="0" applyBorder="0" applyAlignment="0" applyProtection="0"/>
    <xf numFmtId="0" fontId="33" fillId="4" borderId="0" applyNumberFormat="0" applyBorder="0" applyAlignment="0" applyProtection="0"/>
    <xf numFmtId="0" fontId="70" fillId="15" borderId="0" applyNumberFormat="0" applyBorder="0" applyAlignment="0" applyProtection="0"/>
    <xf numFmtId="0" fontId="83" fillId="15" borderId="0" applyNumberFormat="0" applyBorder="0" applyAlignment="0" applyProtection="0"/>
    <xf numFmtId="0" fontId="56" fillId="15" borderId="0" applyNumberFormat="0" applyBorder="0" applyAlignment="0" applyProtection="0"/>
    <xf numFmtId="0" fontId="31" fillId="3" borderId="0" applyNumberFormat="0" applyBorder="0" applyAlignment="0" applyProtection="0"/>
    <xf numFmtId="0" fontId="33" fillId="4" borderId="0" applyNumberFormat="0" applyBorder="0" applyAlignment="0" applyProtection="0"/>
    <xf numFmtId="0" fontId="31" fillId="15" borderId="0" applyNumberFormat="0" applyBorder="0" applyAlignment="0" applyProtection="0"/>
    <xf numFmtId="0" fontId="0" fillId="0" borderId="0">
      <alignment/>
      <protection/>
    </xf>
    <xf numFmtId="0" fontId="52" fillId="3" borderId="0" applyNumberFormat="0" applyBorder="0" applyAlignment="0" applyProtection="0"/>
    <xf numFmtId="0" fontId="52" fillId="3" borderId="0" applyNumberFormat="0" applyBorder="0" applyAlignment="0" applyProtection="0"/>
    <xf numFmtId="0" fontId="60" fillId="2" borderId="0" applyNumberFormat="0" applyBorder="0" applyAlignment="0" applyProtection="0"/>
    <xf numFmtId="0" fontId="62" fillId="24" borderId="0" applyNumberFormat="0" applyBorder="0" applyAlignment="0" applyProtection="0"/>
    <xf numFmtId="0" fontId="31" fillId="3" borderId="0" applyNumberFormat="0" applyBorder="0" applyAlignment="0" applyProtection="0"/>
    <xf numFmtId="0" fontId="56" fillId="15" borderId="0" applyNumberFormat="0" applyBorder="0" applyAlignment="0" applyProtection="0"/>
    <xf numFmtId="0" fontId="52"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15" borderId="0" applyNumberFormat="0" applyBorder="0" applyAlignment="0" applyProtection="0"/>
    <xf numFmtId="0" fontId="72" fillId="39" borderId="0" applyNumberFormat="0" applyBorder="0" applyAlignment="0" applyProtection="0"/>
    <xf numFmtId="0" fontId="0" fillId="0" borderId="0" applyNumberFormat="0" applyFill="0" applyBorder="0" applyAlignment="0" applyProtection="0"/>
    <xf numFmtId="0" fontId="31" fillId="15" borderId="0" applyNumberFormat="0" applyBorder="0" applyAlignment="0" applyProtection="0"/>
    <xf numFmtId="0" fontId="33" fillId="4" borderId="0" applyNumberFormat="0" applyBorder="0" applyAlignment="0" applyProtection="0"/>
    <xf numFmtId="0" fontId="52" fillId="3" borderId="0" applyNumberFormat="0" applyBorder="0" applyAlignment="0" applyProtection="0"/>
    <xf numFmtId="0" fontId="0" fillId="0" borderId="0">
      <alignment/>
      <protection/>
    </xf>
    <xf numFmtId="0" fontId="52" fillId="3" borderId="0" applyNumberFormat="0" applyBorder="0" applyAlignment="0" applyProtection="0"/>
    <xf numFmtId="0" fontId="31" fillId="3" borderId="0" applyNumberFormat="0" applyBorder="0" applyAlignment="0" applyProtection="0"/>
    <xf numFmtId="0" fontId="52"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52" fillId="3" borderId="0" applyNumberFormat="0" applyBorder="0" applyAlignment="0" applyProtection="0"/>
    <xf numFmtId="0" fontId="34" fillId="2" borderId="0" applyNumberFormat="0" applyBorder="0" applyAlignment="0" applyProtection="0"/>
    <xf numFmtId="0" fontId="52" fillId="3" borderId="0" applyNumberFormat="0" applyBorder="0" applyAlignment="0" applyProtection="0"/>
    <xf numFmtId="0" fontId="31" fillId="15" borderId="0" applyNumberFormat="0" applyBorder="0" applyAlignment="0" applyProtection="0"/>
    <xf numFmtId="180" fontId="86" fillId="0" borderId="0" applyFont="0" applyFill="0" applyBorder="0" applyAlignment="0" applyProtection="0"/>
    <xf numFmtId="0" fontId="31" fillId="3" borderId="0" applyNumberFormat="0" applyBorder="0" applyAlignment="0" applyProtection="0"/>
    <xf numFmtId="0" fontId="33" fillId="2" borderId="0" applyNumberFormat="0" applyBorder="0" applyAlignment="0" applyProtection="0"/>
    <xf numFmtId="0" fontId="33" fillId="4"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98" fillId="5" borderId="1" applyNumberFormat="0" applyAlignment="0" applyProtection="0"/>
    <xf numFmtId="0" fontId="47" fillId="0" borderId="0">
      <alignment/>
      <protection/>
    </xf>
    <xf numFmtId="0" fontId="54"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2" borderId="0" applyNumberFormat="0" applyBorder="0" applyAlignment="0" applyProtection="0"/>
    <xf numFmtId="0" fontId="54" fillId="4" borderId="0" applyNumberFormat="0" applyBorder="0" applyAlignment="0" applyProtection="0"/>
    <xf numFmtId="0" fontId="33" fillId="4" borderId="0" applyNumberFormat="0" applyBorder="0" applyAlignment="0" applyProtection="0"/>
    <xf numFmtId="0" fontId="0" fillId="0" borderId="0">
      <alignment vertical="center"/>
      <protection/>
    </xf>
    <xf numFmtId="0" fontId="33" fillId="4" borderId="0" applyNumberFormat="0" applyBorder="0" applyAlignment="0" applyProtection="0"/>
    <xf numFmtId="0" fontId="33" fillId="4" borderId="0" applyNumberFormat="0" applyBorder="0" applyAlignment="0" applyProtection="0"/>
    <xf numFmtId="207" fontId="49" fillId="0" borderId="0" applyFont="0" applyFill="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4" fillId="27" borderId="0" applyNumberFormat="0" applyBorder="0" applyAlignment="0" applyProtection="0"/>
    <xf numFmtId="0" fontId="33" fillId="4" borderId="0" applyNumberFormat="0" applyBorder="0" applyAlignment="0" applyProtection="0"/>
    <xf numFmtId="0" fontId="60" fillId="4" borderId="0" applyNumberFormat="0" applyBorder="0" applyAlignment="0" applyProtection="0"/>
    <xf numFmtId="0" fontId="34" fillId="4" borderId="0" applyNumberFormat="0" applyBorder="0" applyAlignment="0" applyProtection="0"/>
    <xf numFmtId="0" fontId="33" fillId="4" borderId="0" applyNumberFormat="0" applyBorder="0" applyAlignment="0" applyProtection="0"/>
    <xf numFmtId="0" fontId="66" fillId="2" borderId="0" applyNumberFormat="0" applyBorder="0" applyAlignment="0" applyProtection="0"/>
    <xf numFmtId="43" fontId="0" fillId="0" borderId="0" applyFont="0" applyFill="0" applyBorder="0" applyAlignment="0" applyProtection="0"/>
    <xf numFmtId="0" fontId="66" fillId="2" borderId="0" applyNumberFormat="0" applyBorder="0" applyAlignment="0" applyProtection="0"/>
    <xf numFmtId="0" fontId="33" fillId="2"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99" fillId="0" borderId="10" applyNumberFormat="0" applyFill="0" applyAlignment="0" applyProtection="0"/>
    <xf numFmtId="0" fontId="33" fillId="4" borderId="0" applyNumberFormat="0" applyBorder="0" applyAlignment="0" applyProtection="0"/>
    <xf numFmtId="0" fontId="0" fillId="10" borderId="3" applyNumberFormat="0" applyFont="0" applyAlignment="0" applyProtection="0"/>
    <xf numFmtId="0" fontId="33" fillId="4" borderId="0" applyNumberFormat="0" applyBorder="0" applyAlignment="0" applyProtection="0"/>
    <xf numFmtId="0" fontId="54" fillId="4" borderId="0" applyNumberFormat="0" applyBorder="0" applyAlignment="0" applyProtection="0"/>
    <xf numFmtId="0" fontId="33" fillId="4" borderId="0" applyNumberFormat="0" applyBorder="0" applyAlignment="0" applyProtection="0"/>
    <xf numFmtId="0" fontId="54" fillId="4" borderId="0" applyNumberFormat="0" applyBorder="0" applyAlignment="0" applyProtection="0"/>
    <xf numFmtId="0" fontId="33"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2"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4" fontId="0" fillId="0" borderId="0" applyFont="0" applyFill="0" applyBorder="0" applyAlignment="0" applyProtection="0"/>
    <xf numFmtId="197" fontId="86" fillId="0" borderId="0" applyFont="0" applyFill="0" applyBorder="0" applyAlignment="0" applyProtection="0"/>
    <xf numFmtId="0" fontId="87" fillId="0" borderId="0" applyNumberFormat="0" applyFill="0" applyBorder="0" applyAlignment="0" applyProtection="0"/>
    <xf numFmtId="0" fontId="71" fillId="0" borderId="2" applyNumberFormat="0" applyFill="0" applyProtection="0">
      <alignment horizontal="left"/>
    </xf>
    <xf numFmtId="0" fontId="100" fillId="0" borderId="9" applyNumberFormat="0" applyFill="0" applyAlignment="0" applyProtection="0"/>
    <xf numFmtId="0" fontId="73" fillId="0" borderId="0">
      <alignment/>
      <protection/>
    </xf>
    <xf numFmtId="41" fontId="4" fillId="0" borderId="0" applyFont="0" applyFill="0" applyBorder="0" applyAlignment="0" applyProtection="0"/>
    <xf numFmtId="43" fontId="4" fillId="0" borderId="0" applyFont="0" applyFill="0" applyBorder="0" applyAlignment="0" applyProtection="0"/>
    <xf numFmtId="0" fontId="89" fillId="0" borderId="0">
      <alignment/>
      <protection/>
    </xf>
    <xf numFmtId="0" fontId="62" fillId="17" borderId="0" applyNumberFormat="0" applyBorder="0" applyAlignment="0" applyProtection="0"/>
    <xf numFmtId="0" fontId="62" fillId="22" borderId="0" applyNumberFormat="0" applyBorder="0" applyAlignment="0" applyProtection="0"/>
    <xf numFmtId="1" fontId="4" fillId="0" borderId="2" applyFill="0" applyProtection="0">
      <alignment horizontal="center"/>
    </xf>
    <xf numFmtId="1" fontId="19" fillId="0" borderId="17">
      <alignment vertical="center"/>
      <protection locked="0"/>
    </xf>
    <xf numFmtId="0" fontId="0" fillId="0" borderId="0">
      <alignment vertical="center"/>
      <protection/>
    </xf>
    <xf numFmtId="206" fontId="19" fillId="0" borderId="17">
      <alignment vertical="center"/>
      <protection locked="0"/>
    </xf>
    <xf numFmtId="43" fontId="4" fillId="0" borderId="0" applyFont="0" applyFill="0" applyBorder="0" applyAlignment="0" applyProtection="0"/>
    <xf numFmtId="40" fontId="61" fillId="0" borderId="0" applyFont="0" applyFill="0" applyBorder="0" applyAlignment="0" applyProtection="0"/>
    <xf numFmtId="0" fontId="61" fillId="0" borderId="0" applyFont="0" applyFill="0" applyBorder="0" applyAlignment="0" applyProtection="0"/>
    <xf numFmtId="0" fontId="101" fillId="0" borderId="0">
      <alignment/>
      <protection/>
    </xf>
  </cellStyleXfs>
  <cellXfs count="72">
    <xf numFmtId="0" fontId="0" fillId="0" borderId="0" xfId="0" applyAlignment="1">
      <alignment vertical="center"/>
    </xf>
    <xf numFmtId="0" fontId="0" fillId="8" borderId="17" xfId="0" applyFont="1" applyFill="1" applyBorder="1" applyAlignment="1">
      <alignment vertical="center"/>
    </xf>
    <xf numFmtId="0" fontId="0" fillId="0" borderId="17" xfId="0" applyFont="1" applyBorder="1" applyAlignment="1">
      <alignment vertical="center"/>
    </xf>
    <xf numFmtId="0" fontId="0" fillId="0" borderId="17" xfId="0" applyBorder="1" applyAlignment="1">
      <alignment vertical="center"/>
    </xf>
    <xf numFmtId="0" fontId="1" fillId="0" borderId="0" xfId="0" applyFont="1" applyAlignment="1" applyProtection="1">
      <alignment vertical="center"/>
      <protection hidden="1"/>
    </xf>
    <xf numFmtId="0" fontId="1" fillId="0" borderId="0" xfId="0" applyFont="1" applyAlignment="1" applyProtection="1">
      <alignment horizontal="center" vertical="center"/>
      <protection hidden="1"/>
    </xf>
    <xf numFmtId="0" fontId="2" fillId="0" borderId="0" xfId="0" applyFont="1" applyAlignment="1" applyProtection="1">
      <alignment horizontal="center" vertical="center"/>
      <protection hidden="1"/>
    </xf>
    <xf numFmtId="49" fontId="3" fillId="0" borderId="0" xfId="0" applyNumberFormat="1" applyFont="1" applyAlignment="1" applyProtection="1">
      <alignment horizontal="center" vertical="center"/>
      <protection hidden="1"/>
    </xf>
    <xf numFmtId="0" fontId="3" fillId="0" borderId="0" xfId="0" applyFont="1" applyAlignment="1" applyProtection="1">
      <alignment vertical="center" wrapText="1"/>
      <protection hidden="1"/>
    </xf>
    <xf numFmtId="0" fontId="3"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5" fillId="0" borderId="0" xfId="0" applyFont="1" applyAlignment="1" applyProtection="1">
      <alignment vertical="center"/>
      <protection hidden="1"/>
    </xf>
    <xf numFmtId="0" fontId="6" fillId="0" borderId="0" xfId="0"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3" fillId="0" borderId="0" xfId="0" applyFont="1" applyAlignment="1" applyProtection="1">
      <alignment vertical="center"/>
      <protection hidden="1"/>
    </xf>
    <xf numFmtId="0" fontId="8"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10" fillId="0" borderId="0" xfId="0" applyFont="1" applyFill="1" applyBorder="1" applyAlignment="1" applyProtection="1">
      <alignment horizontal="left" vertical="center"/>
      <protection hidden="1"/>
    </xf>
    <xf numFmtId="0" fontId="10" fillId="0" borderId="0"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wrapText="1"/>
      <protection hidden="1"/>
    </xf>
    <xf numFmtId="0" fontId="3" fillId="16" borderId="17" xfId="0" applyFont="1" applyFill="1" applyBorder="1" applyAlignment="1" applyProtection="1">
      <alignment horizontal="center" vertical="center" wrapText="1"/>
      <protection hidden="1"/>
    </xf>
    <xf numFmtId="49" fontId="3" fillId="16" borderId="17" xfId="0" applyNumberFormat="1" applyFont="1" applyFill="1" applyBorder="1" applyAlignment="1" applyProtection="1">
      <alignment horizontal="center" vertical="center" wrapText="1"/>
      <protection hidden="1"/>
    </xf>
    <xf numFmtId="0" fontId="12" fillId="16" borderId="17" xfId="0" applyFont="1" applyFill="1" applyBorder="1" applyAlignment="1" applyProtection="1">
      <alignment horizontal="center" vertical="center" wrapText="1"/>
      <protection hidden="1"/>
    </xf>
    <xf numFmtId="0" fontId="3" fillId="16" borderId="18" xfId="0" applyFont="1" applyFill="1" applyBorder="1" applyAlignment="1" applyProtection="1">
      <alignment horizontal="center" vertical="center" wrapText="1"/>
      <protection hidden="1"/>
    </xf>
    <xf numFmtId="0" fontId="3" fillId="8" borderId="17" xfId="0" applyFont="1" applyFill="1" applyBorder="1" applyAlignment="1" applyProtection="1">
      <alignment vertical="center"/>
      <protection hidden="1"/>
    </xf>
    <xf numFmtId="0" fontId="3" fillId="8" borderId="17" xfId="0" applyFont="1" applyFill="1" applyBorder="1" applyAlignment="1" applyProtection="1">
      <alignment horizontal="center" vertical="center"/>
      <protection hidden="1"/>
    </xf>
    <xf numFmtId="49" fontId="3" fillId="8" borderId="17" xfId="0" applyNumberFormat="1" applyFont="1" applyFill="1" applyBorder="1" applyAlignment="1" applyProtection="1">
      <alignment horizontal="center" vertical="center"/>
      <protection hidden="1"/>
    </xf>
    <xf numFmtId="0" fontId="13" fillId="8" borderId="17" xfId="455" applyFont="1" applyFill="1" applyBorder="1" applyAlignment="1" applyProtection="1">
      <alignment vertical="center" wrapText="1"/>
      <protection hidden="1"/>
    </xf>
    <xf numFmtId="0" fontId="3" fillId="8" borderId="17" xfId="0" applyFont="1" applyFill="1" applyBorder="1" applyAlignment="1" applyProtection="1">
      <alignment horizontal="left" vertical="center"/>
      <protection hidden="1"/>
    </xf>
    <xf numFmtId="0" fontId="13" fillId="8" borderId="18" xfId="455" applyFont="1" applyFill="1" applyBorder="1" applyAlignment="1" applyProtection="1">
      <alignment horizontal="center" vertical="center" wrapText="1"/>
      <protection hidden="1"/>
    </xf>
    <xf numFmtId="0" fontId="3" fillId="8" borderId="17" xfId="0" applyFont="1" applyFill="1" applyBorder="1" applyAlignment="1" applyProtection="1">
      <alignment horizontal="left" vertical="center" wrapText="1"/>
      <protection hidden="1"/>
    </xf>
    <xf numFmtId="0" fontId="5" fillId="0" borderId="0" xfId="0" applyFont="1" applyAlignment="1" applyProtection="1">
      <alignment vertical="center" wrapText="1"/>
      <protection hidden="1"/>
    </xf>
    <xf numFmtId="0" fontId="14" fillId="0" borderId="0" xfId="0" applyFont="1" applyAlignment="1" applyProtection="1">
      <alignment horizontal="center" vertical="center" wrapText="1"/>
      <protection hidden="1"/>
    </xf>
    <xf numFmtId="0" fontId="15" fillId="0" borderId="0" xfId="0" applyFont="1" applyAlignment="1" applyProtection="1">
      <alignment horizontal="center" vertical="center" wrapText="1"/>
      <protection hidden="1"/>
    </xf>
    <xf numFmtId="0" fontId="16" fillId="0" borderId="0" xfId="0" applyFont="1" applyAlignment="1" applyProtection="1">
      <alignment horizontal="center" vertical="center" wrapText="1"/>
      <protection hidden="1"/>
    </xf>
    <xf numFmtId="0" fontId="3" fillId="16" borderId="19" xfId="0" applyFont="1" applyFill="1" applyBorder="1" applyAlignment="1" applyProtection="1">
      <alignment horizontal="center" vertical="center" wrapText="1"/>
      <protection hidden="1"/>
    </xf>
    <xf numFmtId="0" fontId="12" fillId="16" borderId="19" xfId="0" applyNumberFormat="1" applyFont="1" applyFill="1" applyBorder="1" applyAlignment="1" applyProtection="1">
      <alignment horizontal="center" vertical="center" wrapText="1"/>
      <protection hidden="1"/>
    </xf>
    <xf numFmtId="20" fontId="12" fillId="16" borderId="19" xfId="0" applyNumberFormat="1" applyFont="1" applyFill="1" applyBorder="1" applyAlignment="1" applyProtection="1">
      <alignment horizontal="center" vertical="center" wrapText="1"/>
      <protection hidden="1"/>
    </xf>
    <xf numFmtId="0" fontId="3" fillId="8" borderId="19" xfId="0" applyFont="1" applyFill="1" applyBorder="1" applyAlignment="1" applyProtection="1">
      <alignment horizontal="center" vertical="center"/>
      <protection hidden="1"/>
    </xf>
    <xf numFmtId="0" fontId="17" fillId="18" borderId="19" xfId="0" applyFont="1" applyFill="1" applyBorder="1" applyAlignment="1" applyProtection="1">
      <alignment horizontal="center" vertical="center"/>
      <protection hidden="1"/>
    </xf>
    <xf numFmtId="0" fontId="3" fillId="18" borderId="19" xfId="0" applyFont="1" applyFill="1" applyBorder="1" applyAlignment="1" applyProtection="1">
      <alignment horizontal="center" vertical="center"/>
      <protection hidden="1"/>
    </xf>
    <xf numFmtId="0" fontId="18" fillId="18" borderId="19" xfId="0" applyFont="1" applyFill="1" applyBorder="1" applyAlignment="1" applyProtection="1">
      <alignment horizontal="center" vertical="center"/>
      <protection hidden="1"/>
    </xf>
    <xf numFmtId="0" fontId="3" fillId="8" borderId="17" xfId="455" applyFont="1" applyFill="1" applyBorder="1" applyAlignment="1" applyProtection="1">
      <alignment vertical="center" wrapText="1"/>
      <protection hidden="1"/>
    </xf>
    <xf numFmtId="0" fontId="3" fillId="8" borderId="18" xfId="455" applyFont="1" applyFill="1" applyBorder="1" applyAlignment="1" applyProtection="1">
      <alignment horizontal="center" vertical="center" wrapText="1"/>
      <protection hidden="1"/>
    </xf>
    <xf numFmtId="0" fontId="3" fillId="8" borderId="17" xfId="0" applyNumberFormat="1" applyFont="1" applyFill="1" applyBorder="1" applyAlignment="1" applyProtection="1">
      <alignment horizontal="center" vertical="center"/>
      <protection hidden="1"/>
    </xf>
    <xf numFmtId="0" fontId="13" fillId="8" borderId="18" xfId="455" applyNumberFormat="1" applyFont="1" applyFill="1" applyBorder="1" applyAlignment="1" applyProtection="1">
      <alignment horizontal="center" vertical="center" wrapText="1"/>
      <protection hidden="1"/>
    </xf>
    <xf numFmtId="0" fontId="19" fillId="44" borderId="0" xfId="0" applyFont="1" applyFill="1" applyAlignment="1" applyProtection="1">
      <alignment vertical="center"/>
      <protection locked="0"/>
    </xf>
    <xf numFmtId="208" fontId="0" fillId="44" borderId="0" xfId="0" applyNumberFormat="1" applyFill="1" applyAlignment="1">
      <alignment horizontal="center" vertical="center"/>
    </xf>
    <xf numFmtId="0" fontId="3" fillId="0" borderId="0" xfId="0" applyFont="1" applyAlignment="1">
      <alignment horizontal="center" vertical="center" wrapText="1"/>
    </xf>
    <xf numFmtId="0" fontId="20" fillId="44" borderId="0" xfId="0" applyFont="1" applyFill="1" applyAlignment="1" applyProtection="1">
      <alignment horizontal="centerContinuous" vertical="center"/>
      <protection locked="0"/>
    </xf>
    <xf numFmtId="209" fontId="21" fillId="45" borderId="17" xfId="0" applyNumberFormat="1" applyFont="1" applyFill="1" applyBorder="1" applyAlignment="1" applyProtection="1">
      <alignment horizontal="center" vertical="center" wrapText="1"/>
      <protection locked="0"/>
    </xf>
    <xf numFmtId="0" fontId="3" fillId="45" borderId="17" xfId="0" applyFont="1" applyFill="1" applyBorder="1" applyAlignment="1" applyProtection="1">
      <alignment horizontal="center" vertical="center"/>
      <protection locked="0"/>
    </xf>
    <xf numFmtId="209" fontId="21" fillId="45" borderId="17" xfId="0" applyNumberFormat="1" applyFont="1" applyFill="1" applyBorder="1" applyAlignment="1" applyProtection="1">
      <alignment horizontal="center" vertical="center" wrapText="1"/>
      <protection locked="0"/>
    </xf>
    <xf numFmtId="49" fontId="22" fillId="44" borderId="17" xfId="0" applyNumberFormat="1" applyFont="1" applyFill="1" applyBorder="1" applyAlignment="1" applyProtection="1">
      <alignment horizontal="center" vertical="center" wrapText="1"/>
      <protection locked="0"/>
    </xf>
    <xf numFmtId="49" fontId="12" fillId="44" borderId="17" xfId="0" applyNumberFormat="1" applyFont="1" applyFill="1" applyBorder="1" applyAlignment="1" applyProtection="1">
      <alignment horizontal="center" vertical="center" wrapText="1"/>
      <protection locked="0"/>
    </xf>
    <xf numFmtId="0" fontId="23" fillId="44" borderId="17" xfId="0" applyNumberFormat="1" applyFont="1" applyFill="1" applyBorder="1" applyAlignment="1" applyProtection="1">
      <alignment horizontal="center" vertical="center" wrapText="1"/>
      <protection/>
    </xf>
    <xf numFmtId="210" fontId="23" fillId="44" borderId="17" xfId="0" applyNumberFormat="1" applyFont="1" applyFill="1" applyBorder="1" applyAlignment="1" applyProtection="1">
      <alignment horizontal="center" vertical="center" wrapText="1"/>
      <protection/>
    </xf>
    <xf numFmtId="49" fontId="23" fillId="44" borderId="17" xfId="0" applyNumberFormat="1" applyFont="1" applyFill="1" applyBorder="1" applyAlignment="1" applyProtection="1">
      <alignment horizontal="center" vertical="center" wrapText="1"/>
      <protection locked="0"/>
    </xf>
    <xf numFmtId="210" fontId="23" fillId="44" borderId="17" xfId="0" applyNumberFormat="1" applyFont="1" applyFill="1" applyBorder="1" applyAlignment="1" applyProtection="1">
      <alignment horizontal="center" vertical="center" wrapText="1"/>
      <protection locked="0"/>
    </xf>
    <xf numFmtId="0" fontId="23" fillId="44" borderId="17" xfId="0" applyNumberFormat="1" applyFont="1" applyFill="1" applyBorder="1" applyAlignment="1" applyProtection="1">
      <alignment horizontal="center" vertical="center" wrapText="1"/>
      <protection locked="0"/>
    </xf>
    <xf numFmtId="208" fontId="19" fillId="44" borderId="0" xfId="0" applyNumberFormat="1" applyFont="1" applyFill="1" applyAlignment="1" applyProtection="1">
      <alignment horizontal="centerContinuous" vertical="center"/>
      <protection locked="0"/>
    </xf>
    <xf numFmtId="208" fontId="3" fillId="44" borderId="0" xfId="0" applyNumberFormat="1" applyFont="1" applyFill="1" applyAlignment="1" applyProtection="1">
      <alignment horizontal="centerContinuous" vertical="center" wrapText="1"/>
      <protection locked="0"/>
    </xf>
    <xf numFmtId="209" fontId="3" fillId="45" borderId="17" xfId="0" applyNumberFormat="1" applyFont="1" applyFill="1" applyBorder="1" applyAlignment="1" applyProtection="1">
      <alignment horizontal="center" vertical="center" wrapText="1"/>
      <protection locked="0"/>
    </xf>
    <xf numFmtId="208" fontId="3" fillId="45" borderId="17" xfId="0" applyNumberFormat="1" applyFont="1" applyFill="1" applyBorder="1" applyAlignment="1" applyProtection="1">
      <alignment horizontal="center" vertical="center" wrapText="1"/>
      <protection locked="0"/>
    </xf>
    <xf numFmtId="209" fontId="24" fillId="45" borderId="17" xfId="0" applyNumberFormat="1" applyFont="1" applyFill="1" applyBorder="1" applyAlignment="1" applyProtection="1">
      <alignment horizontal="center" vertical="center" wrapText="1"/>
      <protection locked="0"/>
    </xf>
    <xf numFmtId="49" fontId="21" fillId="44" borderId="17" xfId="0" applyNumberFormat="1" applyFont="1" applyFill="1" applyBorder="1" applyAlignment="1" applyProtection="1">
      <alignment horizontal="center" vertical="center" wrapText="1"/>
      <protection locked="0"/>
    </xf>
    <xf numFmtId="208" fontId="3" fillId="44" borderId="17" xfId="0" applyNumberFormat="1" applyFont="1" applyFill="1" applyBorder="1" applyAlignment="1" applyProtection="1">
      <alignment horizontal="center" vertical="center"/>
      <protection locked="0"/>
    </xf>
    <xf numFmtId="211" fontId="3" fillId="44" borderId="17" xfId="0" applyNumberFormat="1" applyFont="1" applyFill="1" applyBorder="1" applyAlignment="1" applyProtection="1">
      <alignment horizontal="center" vertical="center"/>
      <protection locked="0"/>
    </xf>
    <xf numFmtId="0" fontId="3" fillId="44" borderId="17" xfId="0" applyFont="1" applyFill="1" applyBorder="1" applyAlignment="1" applyProtection="1">
      <alignment horizontal="center" vertical="center" wrapText="1"/>
      <protection locked="0"/>
    </xf>
    <xf numFmtId="0" fontId="3" fillId="44" borderId="17" xfId="0" applyFont="1" applyFill="1" applyBorder="1" applyAlignment="1" applyProtection="1">
      <alignment horizontal="center" vertical="center" wrapText="1"/>
      <protection locked="0"/>
    </xf>
    <xf numFmtId="0" fontId="3" fillId="44" borderId="17" xfId="0" applyNumberFormat="1" applyFont="1" applyFill="1" applyBorder="1" applyAlignment="1" applyProtection="1">
      <alignment horizontal="center" vertical="center" wrapText="1"/>
      <protection/>
    </xf>
  </cellXfs>
  <cellStyles count="517">
    <cellStyle name="Normal" xfId="0"/>
    <cellStyle name="Currency [0]" xfId="15"/>
    <cellStyle name="Currency" xfId="16"/>
    <cellStyle name="好_05玉溪" xfId="17"/>
    <cellStyle name="差_奖励补助测算7.25 (version 1) (version 1)" xfId="18"/>
    <cellStyle name="_ET_STYLE_NoName_00__建行" xfId="19"/>
    <cellStyle name="20% - 强调文字颜色 3" xfId="20"/>
    <cellStyle name="输入" xfId="21"/>
    <cellStyle name="args.style" xfId="22"/>
    <cellStyle name="Accent2 - 40%" xfId="23"/>
    <cellStyle name="Comma [0]" xfId="24"/>
    <cellStyle name="Comma" xfId="25"/>
    <cellStyle name="好_汇总" xfId="26"/>
    <cellStyle name="MS Sans Serif" xfId="27"/>
    <cellStyle name="40% - 强调文字颜色 3" xfId="28"/>
    <cellStyle name="计算 2" xfId="29"/>
    <cellStyle name="RowLevel_7" xfId="30"/>
    <cellStyle name="差" xfId="31"/>
    <cellStyle name="Hyperlink" xfId="32"/>
    <cellStyle name="日期" xfId="33"/>
    <cellStyle name="差_奖励补助测算5.23新" xfId="34"/>
    <cellStyle name="Accent2 - 60%" xfId="35"/>
    <cellStyle name="60% - 强调文字颜色 3" xfId="36"/>
    <cellStyle name="好_1003牟定县" xfId="37"/>
    <cellStyle name="Percent" xfId="38"/>
    <cellStyle name="差_2009年一般性转移支付标准工资_奖励补助测算5.22测试" xfId="39"/>
    <cellStyle name="Followed Hyperlink" xfId="40"/>
    <cellStyle name="_ET_STYLE_NoName_00__Sheet3" xfId="41"/>
    <cellStyle name="注释" xfId="42"/>
    <cellStyle name="常规 6" xfId="43"/>
    <cellStyle name="ColLevel_5" xfId="44"/>
    <cellStyle name="60% - 强调文字颜色 2" xfId="45"/>
    <cellStyle name="差_2006年分析表" xfId="46"/>
    <cellStyle name="差_2007年政法部门业务指标" xfId="47"/>
    <cellStyle name="差_教师绩效工资测算表（离退休按各地上报数测算）2009年1月1日" xfId="48"/>
    <cellStyle name="标题 4" xfId="49"/>
    <cellStyle name="差_指标五" xfId="50"/>
    <cellStyle name="好_奖励补助测算5.23新" xfId="51"/>
    <cellStyle name="警告文本" xfId="52"/>
    <cellStyle name="差_奖励补助测算5.22测试" xfId="53"/>
    <cellStyle name="常规 5 2" xfId="54"/>
    <cellStyle name="标题" xfId="55"/>
    <cellStyle name="解释性文本" xfId="56"/>
    <cellStyle name="百分比 4" xfId="57"/>
    <cellStyle name="标题 1" xfId="58"/>
    <cellStyle name="标题 2" xfId="59"/>
    <cellStyle name="Accent1_Book1" xfId="60"/>
    <cellStyle name="60% - 强调文字颜色 1" xfId="61"/>
    <cellStyle name="标题 3" xfId="62"/>
    <cellStyle name="60% - 强调文字颜色 4" xfId="63"/>
    <cellStyle name="输出" xfId="64"/>
    <cellStyle name="Input" xfId="65"/>
    <cellStyle name="计算" xfId="66"/>
    <cellStyle name="_ET_STYLE_NoName_00__县公司" xfId="67"/>
    <cellStyle name="40% - 强调文字颜色 4 2" xfId="68"/>
    <cellStyle name="检查单元格" xfId="69"/>
    <cellStyle name="好_2009年一般性转移支付标准工资_地方配套按人均增幅控制8.30一般预算平均增幅、人均可用财力平均增幅两次控制、社会治安系数调整、案件数调整xl" xfId="70"/>
    <cellStyle name="20% - 强调文字颜色 6" xfId="71"/>
    <cellStyle name="Currency [0]" xfId="72"/>
    <cellStyle name="好_三季度－表二" xfId="73"/>
    <cellStyle name="强调文字颜色 2" xfId="74"/>
    <cellStyle name="差_教育厅提供义务教育及高中教师人数（2009年1月6日）" xfId="75"/>
    <cellStyle name="链接单元格" xfId="76"/>
    <cellStyle name="汇总" xfId="77"/>
    <cellStyle name="差_Book2" xfId="78"/>
    <cellStyle name="好" xfId="79"/>
    <cellStyle name="Heading 3" xfId="80"/>
    <cellStyle name="适中" xfId="81"/>
    <cellStyle name="20% - 强调文字颜色 5" xfId="82"/>
    <cellStyle name="强调文字颜色 1" xfId="83"/>
    <cellStyle name="20% - 强调文字颜色 1" xfId="84"/>
    <cellStyle name="RowLevel_5" xfId="85"/>
    <cellStyle name="40% - 强调文字颜色 1" xfId="86"/>
    <cellStyle name="输出 2" xfId="87"/>
    <cellStyle name="20% - 强调文字颜色 2" xfId="88"/>
    <cellStyle name="RowLevel_6" xfId="89"/>
    <cellStyle name="40% - 强调文字颜色 2" xfId="90"/>
    <cellStyle name="千位分隔[0] 2" xfId="91"/>
    <cellStyle name="强调文字颜色 3" xfId="92"/>
    <cellStyle name="PSChar" xfId="93"/>
    <cellStyle name="强调文字颜色 4" xfId="94"/>
    <cellStyle name="20% - 强调文字颜色 4" xfId="95"/>
    <cellStyle name="常规 2 2_Book1" xfId="96"/>
    <cellStyle name="40% - 强调文字颜色 4" xfId="97"/>
    <cellStyle name="强调文字颜色 5" xfId="98"/>
    <cellStyle name="40% - 强调文字颜色 5" xfId="99"/>
    <cellStyle name="差_2006年全省财力计算表（中央、决算）" xfId="100"/>
    <cellStyle name="60% - 强调文字颜色 5" xfId="101"/>
    <cellStyle name="强调文字颜色 6" xfId="102"/>
    <cellStyle name="_弱电系统设备配置报价清单" xfId="103"/>
    <cellStyle name="0,0&#13;&#10;NA&#13;&#10;" xfId="104"/>
    <cellStyle name="好_业务工作量指标" xfId="105"/>
    <cellStyle name="适中 2" xfId="106"/>
    <cellStyle name="40% - 强调文字颜色 6" xfId="107"/>
    <cellStyle name="60% - 强调文字颜色 6" xfId="108"/>
    <cellStyle name="_ET_STYLE_NoName_00__Book1" xfId="109"/>
    <cellStyle name="_ET_STYLE_NoName_00_" xfId="110"/>
    <cellStyle name="_Book1_1" xfId="111"/>
    <cellStyle name="好_汇总-县级财政报表附表" xfId="112"/>
    <cellStyle name="_20100326高清市院遂宁检察院1080P配置清单26日改" xfId="113"/>
    <cellStyle name="好_2008年县级公安保障标准落实奖励经费分配测算" xfId="114"/>
    <cellStyle name="_ET_STYLE_NoName_00__Book1_1_银行账户情况表_2010年12月" xfId="115"/>
    <cellStyle name="?鹎%U龡&amp;H?_x0008__x001C__x001C_?_x0007__x0001__x0001_" xfId="116"/>
    <cellStyle name="_ET_STYLE_NoName_00__Book1_银行账户情况表_2010年12月" xfId="117"/>
    <cellStyle name="_Book1" xfId="118"/>
    <cellStyle name="_Book1_2" xfId="119"/>
    <cellStyle name="Accent2 - 20%" xfId="120"/>
    <cellStyle name="_Book1_3" xfId="121"/>
    <cellStyle name="Heading 1" xfId="122"/>
    <cellStyle name="_ET_STYLE_NoName_00__Book1_1" xfId="123"/>
    <cellStyle name="_ET_STYLE_NoName_00__Book1_1_县公司" xfId="124"/>
    <cellStyle name="强调文字颜色 5 2" xfId="125"/>
    <cellStyle name="_ET_STYLE_NoName_00__Book1_2" xfId="126"/>
    <cellStyle name="Accent5 - 20%" xfId="127"/>
    <cellStyle name="好_11大理" xfId="128"/>
    <cellStyle name="_ET_STYLE_NoName_00__Book1_县公司" xfId="129"/>
    <cellStyle name="Dezimal [0]_laroux" xfId="130"/>
    <cellStyle name="_ET_STYLE_NoName_00__银行账户情况表_2010年12月" xfId="131"/>
    <cellStyle name="Accent6 - 20%" xfId="132"/>
    <cellStyle name="好_M03" xfId="133"/>
    <cellStyle name="_ET_STYLE_NoName_00__云南水利电力有限公司" xfId="134"/>
    <cellStyle name="好_0605石屏县" xfId="135"/>
    <cellStyle name="_Sheet1" xfId="136"/>
    <cellStyle name="Good" xfId="137"/>
    <cellStyle name="常规 10" xfId="138"/>
    <cellStyle name="_本部汇总" xfId="139"/>
    <cellStyle name="_南方电网" xfId="140"/>
    <cellStyle name="差_0605石屏县" xfId="141"/>
    <cellStyle name="20% - Accent1" xfId="142"/>
    <cellStyle name="Accent1 - 20%" xfId="143"/>
    <cellStyle name="20% - Accent2" xfId="144"/>
    <cellStyle name="差_县公司" xfId="145"/>
    <cellStyle name="20% - Accent3" xfId="146"/>
    <cellStyle name="20% - Accent4" xfId="147"/>
    <cellStyle name="20% - Accent5" xfId="148"/>
    <cellStyle name="20% - Accent6" xfId="149"/>
    <cellStyle name="20% - 强调文字颜色 1 2" xfId="150"/>
    <cellStyle name="差_奖励补助测算5.24冯铸" xfId="151"/>
    <cellStyle name="20% - 强调文字颜色 2 2" xfId="152"/>
    <cellStyle name="20% - 强调文字颜色 3 2" xfId="153"/>
    <cellStyle name="Heading 2" xfId="154"/>
    <cellStyle name="好_03昭通" xfId="155"/>
    <cellStyle name="20% - 强调文字颜色 4 2" xfId="156"/>
    <cellStyle name="ColLevel_2" xfId="157"/>
    <cellStyle name="Mon閠aire_!!!GO" xfId="158"/>
    <cellStyle name="常规 3" xfId="159"/>
    <cellStyle name="20% - 强调文字颜色 5 2" xfId="160"/>
    <cellStyle name="寘嬫愗傝_Region Orders (2)" xfId="161"/>
    <cellStyle name="20% - 强调文字颜色 6 2" xfId="162"/>
    <cellStyle name="40% - Accent1" xfId="163"/>
    <cellStyle name="40% - Accent2" xfId="164"/>
    <cellStyle name="40% - Accent3" xfId="165"/>
    <cellStyle name="40% - Accent4" xfId="166"/>
    <cellStyle name="Normal - Style1" xfId="167"/>
    <cellStyle name="Black" xfId="168"/>
    <cellStyle name="好_不用软件计算9.1不考虑经费管理评价xl" xfId="169"/>
    <cellStyle name="40% - Accent5" xfId="170"/>
    <cellStyle name="警告文本 2" xfId="171"/>
    <cellStyle name="40% - Accent6" xfId="172"/>
    <cellStyle name="好_00省级(定稿)" xfId="173"/>
    <cellStyle name="好_第五部分(才淼、饶永宏）" xfId="174"/>
    <cellStyle name="40% - 强调文字颜色 1 2" xfId="175"/>
    <cellStyle name="差_指标四" xfId="176"/>
    <cellStyle name="40% - 强调文字颜色 2 2" xfId="177"/>
    <cellStyle name="好_奖励补助测算7.25" xfId="178"/>
    <cellStyle name="40% - 强调文字颜色 3 2" xfId="179"/>
    <cellStyle name="差_Book1_银行账户情况表_2010年12月" xfId="180"/>
    <cellStyle name="40% - 强调文字颜色 5 2" xfId="181"/>
    <cellStyle name="好_2006年分析表" xfId="182"/>
    <cellStyle name="好_Book1_县公司" xfId="183"/>
    <cellStyle name="差_03昭通" xfId="184"/>
    <cellStyle name="40% - 强调文字颜色 6 2" xfId="185"/>
    <cellStyle name="好_下半年禁毒办案经费分配2544.3万元" xfId="186"/>
    <cellStyle name="60% - Accent1" xfId="187"/>
    <cellStyle name="强调 2" xfId="188"/>
    <cellStyle name="60% - Accent2" xfId="189"/>
    <cellStyle name="部门" xfId="190"/>
    <cellStyle name="常规 2 2" xfId="191"/>
    <cellStyle name="强调 3" xfId="192"/>
    <cellStyle name="60% - Accent3" xfId="193"/>
    <cellStyle name="Accent4_Book1" xfId="194"/>
    <cellStyle name="常规 2 3" xfId="195"/>
    <cellStyle name="Hyperlink_AheadBehind.xls Chart 23" xfId="196"/>
    <cellStyle name="60% - Accent4" xfId="197"/>
    <cellStyle name="per.style" xfId="198"/>
    <cellStyle name="PSInt" xfId="199"/>
    <cellStyle name="常规 2 4" xfId="200"/>
    <cellStyle name="差_云南农村义务教育统计表" xfId="201"/>
    <cellStyle name="常规 2 5" xfId="202"/>
    <cellStyle name="60% - Accent5" xfId="203"/>
    <cellStyle name="强调文字颜色 4 2" xfId="204"/>
    <cellStyle name="60% - Accent6" xfId="205"/>
    <cellStyle name="常规 2 6" xfId="206"/>
    <cellStyle name="t" xfId="207"/>
    <cellStyle name="好_检验表" xfId="208"/>
    <cellStyle name="60% - 强调文字颜色 1 2" xfId="209"/>
    <cellStyle name="Heading 4" xfId="210"/>
    <cellStyle name="商品名称" xfId="211"/>
    <cellStyle name="콤마 [0]_BOILER-CO1" xfId="212"/>
    <cellStyle name="60% - 强调文字颜色 2 2" xfId="213"/>
    <cellStyle name="ColLevel_4" xfId="214"/>
    <cellStyle name="常规 5" xfId="215"/>
    <cellStyle name="60% - 强调文字颜色 3 2" xfId="216"/>
    <cellStyle name="60% - 强调文字颜色 4 2" xfId="217"/>
    <cellStyle name="Accent6_Book1" xfId="218"/>
    <cellStyle name="Neutral" xfId="219"/>
    <cellStyle name="60% - 强调文字颜色 5 2" xfId="220"/>
    <cellStyle name="60% - 强调文字颜色 6 2" xfId="221"/>
    <cellStyle name="好_2007年人员分部门统计表" xfId="222"/>
    <cellStyle name="6mal" xfId="223"/>
    <cellStyle name="Accent1" xfId="224"/>
    <cellStyle name="Accent1 - 40%" xfId="225"/>
    <cellStyle name="差_2006年基础数据" xfId="226"/>
    <cellStyle name="Accent1 - 60%" xfId="227"/>
    <cellStyle name="Accent2" xfId="228"/>
    <cellStyle name="Accent2_Book1" xfId="229"/>
    <cellStyle name="Accent3" xfId="230"/>
    <cellStyle name="差_2007年检察院案件数" xfId="231"/>
    <cellStyle name="Accent3 - 20%" xfId="232"/>
    <cellStyle name="Milliers_!!!GO" xfId="233"/>
    <cellStyle name="好_指标四" xfId="234"/>
    <cellStyle name="Accent3 - 40%" xfId="235"/>
    <cellStyle name="Mon閠aire [0]_!!!GO" xfId="236"/>
    <cellStyle name="好_0502通海县" xfId="237"/>
    <cellStyle name="Accent3 - 60%" xfId="238"/>
    <cellStyle name="好_2009年一般性转移支付标准工资_~4190974" xfId="239"/>
    <cellStyle name="Accent3_Book1" xfId="240"/>
    <cellStyle name="Accent4" xfId="241"/>
    <cellStyle name="Border" xfId="242"/>
    <cellStyle name="Accent4 - 20%" xfId="243"/>
    <cellStyle name="Accent4 - 40%" xfId="244"/>
    <cellStyle name="Accent4 - 60%" xfId="245"/>
    <cellStyle name="捠壿 [0.00]_Region Orders (2)" xfId="246"/>
    <cellStyle name="Accent5" xfId="247"/>
    <cellStyle name="好_2009年一般性转移支付标准工资_~5676413" xfId="248"/>
    <cellStyle name="Accent5 - 40%" xfId="249"/>
    <cellStyle name="千分位[0]_ 白土" xfId="250"/>
    <cellStyle name="Accent5 - 60%" xfId="251"/>
    <cellStyle name="常规 12" xfId="252"/>
    <cellStyle name="Accent5_Book1" xfId="253"/>
    <cellStyle name="Accent6" xfId="254"/>
    <cellStyle name="Accent6 - 40%" xfId="255"/>
    <cellStyle name="Accent6 - 60%" xfId="256"/>
    <cellStyle name="Bad" xfId="257"/>
    <cellStyle name="常规 2 3 2" xfId="258"/>
    <cellStyle name="昗弨_Pacific Region P&amp;L" xfId="259"/>
    <cellStyle name="Calc Currency (0)" xfId="260"/>
    <cellStyle name="Calculation" xfId="261"/>
    <cellStyle name="PSHeading" xfId="262"/>
    <cellStyle name="差_530623_2006年县级财政报表附表" xfId="263"/>
    <cellStyle name="Check Cell" xfId="264"/>
    <cellStyle name="常规 20" xfId="265"/>
    <cellStyle name="ColLevel_1" xfId="266"/>
    <cellStyle name="Title" xfId="267"/>
    <cellStyle name="常规 2" xfId="268"/>
    <cellStyle name="ColLevel_3" xfId="269"/>
    <cellStyle name="常规 4" xfId="270"/>
    <cellStyle name="ColLevel_6" xfId="271"/>
    <cellStyle name="常规 7" xfId="272"/>
    <cellStyle name="ColLevel_7" xfId="273"/>
    <cellStyle name="常规 8" xfId="274"/>
    <cellStyle name="Comma [0]" xfId="275"/>
    <cellStyle name="통화_BOILER-CO1" xfId="276"/>
    <cellStyle name="comma zerodec" xfId="277"/>
    <cellStyle name="Comma_!!!GO" xfId="278"/>
    <cellStyle name="comma-d" xfId="279"/>
    <cellStyle name="霓付 [0]_ +Foil &amp; -FOIL &amp; PAPER" xfId="280"/>
    <cellStyle name="Currency_!!!GO" xfId="281"/>
    <cellStyle name="分级显示列_1_Book1" xfId="282"/>
    <cellStyle name="样式 1" xfId="283"/>
    <cellStyle name="Currency1" xfId="284"/>
    <cellStyle name="常规 13" xfId="285"/>
    <cellStyle name="Date" xfId="286"/>
    <cellStyle name="差_云南省2008年中小学教职工情况（教育厅提供20090101加工整理）" xfId="287"/>
    <cellStyle name="好_指标五" xfId="288"/>
    <cellStyle name="货币 2" xfId="289"/>
    <cellStyle name="Dezimal_laroux" xfId="290"/>
    <cellStyle name="Dollar (zero dec)" xfId="291"/>
    <cellStyle name="Explanatory Text" xfId="292"/>
    <cellStyle name="RowLevel_1" xfId="293"/>
    <cellStyle name="差_1110洱源县" xfId="294"/>
    <cellStyle name="强调文字颜色 1 2" xfId="295"/>
    <cellStyle name="Fixed" xfId="296"/>
    <cellStyle name="Followed Hyperlink_AheadBehind.xls Chart 23" xfId="297"/>
    <cellStyle name="好_基础数据分析" xfId="298"/>
    <cellStyle name="强调 1" xfId="299"/>
    <cellStyle name="Grey" xfId="300"/>
    <cellStyle name="标题 2 2" xfId="301"/>
    <cellStyle name="Header1" xfId="302"/>
    <cellStyle name="好_建行" xfId="303"/>
    <cellStyle name="Header2" xfId="304"/>
    <cellStyle name="HEADING1" xfId="305"/>
    <cellStyle name="HEADING2" xfId="306"/>
    <cellStyle name="差_地方配套按人均增幅控制8.31（调整结案率后）xl" xfId="307"/>
    <cellStyle name="Input [yellow]" xfId="308"/>
    <cellStyle name="常规 2_02-2008决算报表格式" xfId="309"/>
    <cellStyle name="Input Cells" xfId="310"/>
    <cellStyle name="Linked Cell" xfId="311"/>
    <cellStyle name="归盒啦_95" xfId="312"/>
    <cellStyle name="检查单元格 2" xfId="313"/>
    <cellStyle name="Linked Cells" xfId="314"/>
    <cellStyle name="Millares [0]_96 Risk" xfId="315"/>
    <cellStyle name="Valuta_pldt" xfId="316"/>
    <cellStyle name="Millares_96 Risk" xfId="317"/>
    <cellStyle name="差_奖励补助测算7.25" xfId="318"/>
    <cellStyle name="Milliers [0]_!!!GO" xfId="319"/>
    <cellStyle name="Moneda [0]_96 Risk" xfId="320"/>
    <cellStyle name="差_县级基础数据" xfId="321"/>
    <cellStyle name="烹拳 [0]_ +Foil &amp; -FOIL &amp; PAPER" xfId="322"/>
    <cellStyle name="Moneda_96 Risk" xfId="323"/>
    <cellStyle name="差_2009年一般性转移支付标准工资_奖励补助测算7.23" xfId="324"/>
    <cellStyle name="New Times Roman" xfId="325"/>
    <cellStyle name="no dec" xfId="326"/>
    <cellStyle name="Non défini" xfId="327"/>
    <cellStyle name="Norma,_laroux_4_营业在建 (2)_E21" xfId="328"/>
    <cellStyle name="Normal_!!!GO" xfId="329"/>
    <cellStyle name="好_历年教师人数" xfId="330"/>
    <cellStyle name="Note" xfId="331"/>
    <cellStyle name="Output" xfId="332"/>
    <cellStyle name="Percent [2]" xfId="333"/>
    <cellStyle name="Percent_!!!GO" xfId="334"/>
    <cellStyle name="Pourcentage_pldt" xfId="335"/>
    <cellStyle name="标题 5" xfId="336"/>
    <cellStyle name="好_第一部分：综合全" xfId="337"/>
    <cellStyle name="PSDate" xfId="338"/>
    <cellStyle name="PSDec" xfId="339"/>
    <cellStyle name="PSSpacer" xfId="340"/>
    <cellStyle name="差_00省级(打印)" xfId="341"/>
    <cellStyle name="Red" xfId="342"/>
    <cellStyle name="RowLevel_0" xfId="343"/>
    <cellStyle name="差_2008年县级公安保障标准落实奖励经费分配测算" xfId="344"/>
    <cellStyle name="RowLevel_2" xfId="345"/>
    <cellStyle name="RowLevel_3" xfId="346"/>
    <cellStyle name="RowLevel_4" xfId="347"/>
    <cellStyle name="sstot" xfId="348"/>
    <cellStyle name="Standard_AREAS" xfId="349"/>
    <cellStyle name="t_HVAC Equipment (3)" xfId="350"/>
    <cellStyle name="Total" xfId="351"/>
    <cellStyle name="Tusental (0)_pldt" xfId="352"/>
    <cellStyle name="Tusental_pldt" xfId="353"/>
    <cellStyle name="Valuta (0)_pldt" xfId="354"/>
    <cellStyle name="Warning Text" xfId="355"/>
    <cellStyle name="烹拳_ +Foil &amp; -FOIL &amp; PAPER" xfId="356"/>
    <cellStyle name="百分比 2" xfId="357"/>
    <cellStyle name="百分比 3" xfId="358"/>
    <cellStyle name="捠壿_Region Orders (2)" xfId="359"/>
    <cellStyle name="编号" xfId="360"/>
    <cellStyle name="未定义" xfId="361"/>
    <cellStyle name="标题 1 2" xfId="362"/>
    <cellStyle name="标题 3 2" xfId="363"/>
    <cellStyle name="好_Book1_2" xfId="364"/>
    <cellStyle name="标题 4 2" xfId="365"/>
    <cellStyle name="千位分隔 3" xfId="366"/>
    <cellStyle name="标题1" xfId="367"/>
    <cellStyle name="好_00省级(打印)" xfId="368"/>
    <cellStyle name="表标题" xfId="369"/>
    <cellStyle name="差_丽江汇总" xfId="370"/>
    <cellStyle name="差 2" xfId="371"/>
    <cellStyle name="差_~4190974" xfId="372"/>
    <cellStyle name="差_~5676413" xfId="373"/>
    <cellStyle name="差_00省级(定稿)" xfId="374"/>
    <cellStyle name="差_0502通海县" xfId="375"/>
    <cellStyle name="差_05玉溪" xfId="376"/>
    <cellStyle name="差_1003牟定县" xfId="377"/>
    <cellStyle name="千分位_ 白土" xfId="378"/>
    <cellStyle name="差_11大理" xfId="379"/>
    <cellStyle name="差_2、土地面积、人口、粮食产量基本情况" xfId="380"/>
    <cellStyle name="差_2006年水利统计指标统计表" xfId="381"/>
    <cellStyle name="差_2006年在职人员情况" xfId="382"/>
    <cellStyle name="差_2007年可用财力" xfId="383"/>
    <cellStyle name="差_业务工作量指标" xfId="384"/>
    <cellStyle name="好_县级基础数据" xfId="385"/>
    <cellStyle name="差_2007年人员分部门统计表" xfId="386"/>
    <cellStyle name="差_2008云南省分县市中小学教职工统计表（教育厅提供）" xfId="387"/>
    <cellStyle name="差_2009年一般性转移支付标准工资" xfId="388"/>
    <cellStyle name="差_2009年一般性转移支付标准工资_~4190974" xfId="389"/>
    <cellStyle name="差_下半年禁吸戒毒经费1000万元" xfId="390"/>
    <cellStyle name="差_2009年一般性转移支付标准工资_~5676413" xfId="391"/>
    <cellStyle name="差_2009年一般性转移支付标准工资_不用软件计算9.1不考虑经费管理评价xl" xfId="392"/>
    <cellStyle name="超级链接" xfId="393"/>
    <cellStyle name="差_2009年一般性转移支付标准工资_地方配套按人均增幅控制8.30xl" xfId="394"/>
    <cellStyle name="差_2009年一般性转移支付标准工资_地方配套按人均增幅控制8.30一般预算平均增幅、人均可用财力平均增幅两次控制、社会治安系数调整、案件数调整xl" xfId="395"/>
    <cellStyle name="好_云南省2008年中小学教师人数统计表" xfId="396"/>
    <cellStyle name="差_2009年一般性转移支付标准工资_地方配套按人均增幅控制8.31（调整结案率后）xl" xfId="397"/>
    <cellStyle name="差_2009年一般性转移支付标准工资_奖励补助测算5.23新" xfId="398"/>
    <cellStyle name="差_2009年一般性转移支付标准工资_奖励补助测算5.24冯铸" xfId="399"/>
    <cellStyle name="差_义务教育阶段教职工人数（教育厅提供最终）" xfId="400"/>
    <cellStyle name="差_云南省2008年中小学教师人数统计表" xfId="401"/>
    <cellStyle name="差_2009年一般性转移支付标准工资_奖励补助测算7.25" xfId="402"/>
    <cellStyle name="差_2009年一般性转移支付标准工资_奖励补助测算7.25 (version 1) (version 1)" xfId="403"/>
    <cellStyle name="差_530629_2006年县级财政报表附表" xfId="404"/>
    <cellStyle name="差_5334_2006年迪庆县级财政报表附表" xfId="405"/>
    <cellStyle name="一般_SGV" xfId="406"/>
    <cellStyle name="差_地方配套按人均增幅控制8.30xl" xfId="407"/>
    <cellStyle name="差_Book1" xfId="408"/>
    <cellStyle name="好_地方配套按人均增幅控制8.31（调整结案率后）xl" xfId="409"/>
    <cellStyle name="差_Book1_1" xfId="410"/>
    <cellStyle name="差_Book1_2" xfId="411"/>
    <cellStyle name="好_2009年一般性转移支付标准工资_不用软件计算9.1不考虑经费管理评价xl" xfId="412"/>
    <cellStyle name="差_Book1_县公司" xfId="413"/>
    <cellStyle name="差_M01-2(州市补助收入)" xfId="414"/>
    <cellStyle name="差_M03" xfId="415"/>
    <cellStyle name="差_不用软件计算9.1不考虑经费管理评价xl" xfId="416"/>
    <cellStyle name="好_奖励补助测算5.22测试" xfId="417"/>
    <cellStyle name="差_财政供养人员" xfId="418"/>
    <cellStyle name="常规 11" xfId="419"/>
    <cellStyle name="差_财政支出对上级的依赖程度" xfId="420"/>
    <cellStyle name="差_城建部门" xfId="421"/>
    <cellStyle name="好_Book2" xfId="422"/>
    <cellStyle name="强调文字颜色 6 2" xfId="423"/>
    <cellStyle name="差_地方配套按人均增幅控制8.30一般预算平均增幅、人均可用财力平均增幅两次控制、社会治安系数调整、案件数调整xl" xfId="424"/>
    <cellStyle name="差_第五部分(才淼、饶永宏）" xfId="425"/>
    <cellStyle name="差_第一部分：综合全" xfId="426"/>
    <cellStyle name="差_高中教师人数（教育厅1.6日提供）" xfId="427"/>
    <cellStyle name="差_建行" xfId="428"/>
    <cellStyle name="差_汇总" xfId="429"/>
    <cellStyle name="差_汇总-县级财政报表附表" xfId="430"/>
    <cellStyle name="分级显示行_1_13区汇总" xfId="431"/>
    <cellStyle name="差_基础数据分析" xfId="432"/>
    <cellStyle name="好_县公司" xfId="433"/>
    <cellStyle name="差_检验表" xfId="434"/>
    <cellStyle name="常规 9" xfId="435"/>
    <cellStyle name="差_检验表（调整后）" xfId="436"/>
    <cellStyle name="差_奖励补助测算7.23" xfId="437"/>
    <cellStyle name="差_历年教师人数" xfId="438"/>
    <cellStyle name="差_三季度－表二" xfId="439"/>
    <cellStyle name="差_卫生部门" xfId="440"/>
    <cellStyle name="差_文体广播部门" xfId="441"/>
    <cellStyle name="好_M01-2(州市补助收入)" xfId="442"/>
    <cellStyle name="差_下半年禁毒办案经费分配2544.3万元" xfId="443"/>
    <cellStyle name="差_县级公安机关公用经费标准奖励测算方案（定稿）" xfId="444"/>
    <cellStyle name="貨幣 [0]_SGV" xfId="445"/>
    <cellStyle name="差_银行账户情况表_2010年12月" xfId="446"/>
    <cellStyle name="好_1110洱源县" xfId="447"/>
    <cellStyle name="好_奖励补助测算7.25 (version 1) (version 1)" xfId="448"/>
    <cellStyle name="差_云南省2008年转移支付测算——州市本级考核部分及政策性测算" xfId="449"/>
    <cellStyle name="差_云南水利电力有限公司" xfId="450"/>
    <cellStyle name="常规 2 2 2" xfId="451"/>
    <cellStyle name="常规 2 7" xfId="452"/>
    <cellStyle name="常规 2 8" xfId="453"/>
    <cellStyle name="输入 2" xfId="454"/>
    <cellStyle name="常规_整合表 (2)" xfId="455"/>
    <cellStyle name="好 2" xfId="456"/>
    <cellStyle name="好_~4190974" xfId="457"/>
    <cellStyle name="好_2007年检察院案件数" xfId="458"/>
    <cellStyle name="好_~5676413" xfId="459"/>
    <cellStyle name="好_高中教师人数（教育厅1.6日提供）" xfId="460"/>
    <cellStyle name="好_银行账户情况表_2010年12月" xfId="461"/>
    <cellStyle name="好_2、土地面积、人口、粮食产量基本情况" xfId="462"/>
    <cellStyle name="好_2009年一般性转移支付标准工资_地方配套按人均增幅控制8.30xl" xfId="463"/>
    <cellStyle name="好_2006年基础数据" xfId="464"/>
    <cellStyle name="好_2006年全省财力计算表（中央、决算）" xfId="465"/>
    <cellStyle name="好_2006年水利统计指标统计表" xfId="466"/>
    <cellStyle name="好_奖励补助测算5.24冯铸" xfId="467"/>
    <cellStyle name="好_2006年在职人员情况" xfId="468"/>
    <cellStyle name="好_2007年可用财力" xfId="469"/>
    <cellStyle name="好_2007年政法部门业务指标" xfId="470"/>
    <cellStyle name="㼿㼿㼿㼿㼿㼿" xfId="471"/>
    <cellStyle name="好_2008云南省分县市中小学教职工统计表（教育厅提供）" xfId="472"/>
    <cellStyle name="好_2009年一般性转移支付标准工资" xfId="473"/>
    <cellStyle name="霓付_ +Foil &amp; -FOIL &amp; PAPER" xfId="474"/>
    <cellStyle name="好_2009年一般性转移支付标准工资_地方配套按人均增幅控制8.31（调整结案率后）xl" xfId="475"/>
    <cellStyle name="好_2009年一般性转移支付标准工资_奖励补助测算5.22测试" xfId="476"/>
    <cellStyle name="好_2009年一般性转移支付标准工资_奖励补助测算5.23新" xfId="477"/>
    <cellStyle name="好_2009年一般性转移支付标准工资_奖励补助测算5.24冯铸" xfId="478"/>
    <cellStyle name="好_2009年一般性转移支付标准工资_奖励补助测算7.23" xfId="479"/>
    <cellStyle name="好_2009年一般性转移支付标准工资_奖励补助测算7.25" xfId="480"/>
    <cellStyle name="好_2009年一般性转移支付标准工资_奖励补助测算7.25 (version 1) (version 1)" xfId="481"/>
    <cellStyle name="好_530623_2006年县级财政报表附表" xfId="482"/>
    <cellStyle name="好_卫生部门" xfId="483"/>
    <cellStyle name="好_530629_2006年县级财政报表附表" xfId="484"/>
    <cellStyle name="好_5334_2006年迪庆县级财政报表附表" xfId="485"/>
    <cellStyle name="好_Book1" xfId="486"/>
    <cellStyle name="好_Book1_1" xfId="487"/>
    <cellStyle name="千位分隔 2" xfId="488"/>
    <cellStyle name="好_Book1_银行账户情况表_2010年12月" xfId="489"/>
    <cellStyle name="好_财政供养人员" xfId="490"/>
    <cellStyle name="好_财政支出对上级的依赖程度" xfId="491"/>
    <cellStyle name="好_城建部门" xfId="492"/>
    <cellStyle name="汇总 2" xfId="493"/>
    <cellStyle name="好_地方配套按人均增幅控制8.30xl" xfId="494"/>
    <cellStyle name="注释 2" xfId="495"/>
    <cellStyle name="好_地方配套按人均增幅控制8.30一般预算平均增幅、人均可用财力平均增幅两次控制、社会治安系数调整、案件数调整xl" xfId="496"/>
    <cellStyle name="好_检验表（调整后）" xfId="497"/>
    <cellStyle name="好_奖励补助测算7.23" xfId="498"/>
    <cellStyle name="好_教师绩效工资测算表（离退休按各地上报数测算）2009年1月1日" xfId="499"/>
    <cellStyle name="好_教育厅提供义务教育及高中教师人数（2009年1月6日）" xfId="500"/>
    <cellStyle name="好_丽江汇总" xfId="501"/>
    <cellStyle name="好_文体广播部门" xfId="502"/>
    <cellStyle name="好_云南水利电力有限公司" xfId="503"/>
    <cellStyle name="好_下半年禁吸戒毒经费1000万元" xfId="504"/>
    <cellStyle name="好_县级公安机关公用经费标准奖励测算方案（定稿）" xfId="505"/>
    <cellStyle name="好_云南省2008年中小学教职工情况（教育厅提供20090101加工整理）" xfId="506"/>
    <cellStyle name="好_义务教育阶段教职工人数（教育厅提供最终）" xfId="507"/>
    <cellStyle name="好_云南农村义务教育统计表" xfId="508"/>
    <cellStyle name="好_云南省2008年转移支付测算——州市本级考核部分及政策性测算" xfId="509"/>
    <cellStyle name="后继超级链接" xfId="510"/>
    <cellStyle name="后继超链接" xfId="511"/>
    <cellStyle name="货币 2 2" xfId="512"/>
    <cellStyle name="貨幣_SGV" xfId="513"/>
    <cellStyle name="解释性文本 2" xfId="514"/>
    <cellStyle name="借出原因" xfId="515"/>
    <cellStyle name="链接单元格 2" xfId="516"/>
    <cellStyle name="普通_ 白土" xfId="517"/>
    <cellStyle name="千位[0]_ 方正PC" xfId="518"/>
    <cellStyle name="千位_ 方正PC" xfId="519"/>
    <cellStyle name="钎霖_4岿角利" xfId="520"/>
    <cellStyle name="强调文字颜色 2 2" xfId="521"/>
    <cellStyle name="强调文字颜色 3 2" xfId="522"/>
    <cellStyle name="数量" xfId="523"/>
    <cellStyle name="数字" xfId="524"/>
    <cellStyle name="㼿㼿㼿㼿㼿㼿㼿㼿㼿㼿㼿?" xfId="525"/>
    <cellStyle name="小数" xfId="526"/>
    <cellStyle name="寘嬫愗傝 [0.00]_Region Orders (2)" xfId="527"/>
    <cellStyle name="콤마_BOILER-CO1" xfId="528"/>
    <cellStyle name="통화 [0]_BOILER-CO1" xfId="529"/>
    <cellStyle name="표준_0N-HANDLING " xfId="5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U115"/>
  <sheetViews>
    <sheetView tabSelected="1" zoomScale="85" zoomScaleNormal="85" zoomScaleSheetLayoutView="100" workbookViewId="0" topLeftCell="A1">
      <pane xSplit="2" ySplit="3" topLeftCell="C4" activePane="bottomRight" state="frozen"/>
      <selection pane="bottomRight" activeCell="T7" sqref="T7"/>
    </sheetView>
  </sheetViews>
  <sheetFormatPr defaultColWidth="9.00390625" defaultRowHeight="27.75" customHeight="1"/>
  <cols>
    <col min="1" max="1" width="3.875" style="47" customWidth="1"/>
    <col min="2" max="2" width="7.00390625" style="47" customWidth="1"/>
    <col min="3" max="3" width="3.00390625" style="47" customWidth="1"/>
    <col min="4" max="4" width="7.625" style="47" customWidth="1"/>
    <col min="5" max="5" width="2.875" style="47" customWidth="1"/>
    <col min="6" max="6" width="2.75390625" style="47" customWidth="1"/>
    <col min="7" max="7" width="8.375" style="47" customWidth="1"/>
    <col min="8" max="8" width="5.375" style="47" customWidth="1"/>
    <col min="9" max="9" width="11.50390625" style="47" customWidth="1"/>
    <col min="10" max="10" width="4.125" style="47" customWidth="1"/>
    <col min="11" max="11" width="3.875" style="47" customWidth="1"/>
    <col min="12" max="12" width="2.875" style="47" customWidth="1"/>
    <col min="13" max="13" width="7.625" style="47" customWidth="1"/>
    <col min="14" max="14" width="7.00390625" style="47" customWidth="1"/>
    <col min="15" max="15" width="6.25390625" style="47" customWidth="1"/>
    <col min="16" max="16" width="4.125" style="47" customWidth="1"/>
    <col min="17" max="17" width="4.00390625" style="47" customWidth="1"/>
    <col min="18" max="18" width="12.375" style="47" customWidth="1"/>
    <col min="19" max="19" width="7.75390625" style="48" customWidth="1"/>
    <col min="20" max="20" width="7.50390625" style="48" customWidth="1"/>
    <col min="21" max="21" width="13.50390625" style="49" customWidth="1"/>
    <col min="22" max="235" width="9.00390625" style="47" customWidth="1"/>
    <col min="236" max="236" width="2.75390625" style="47" customWidth="1"/>
    <col min="237" max="16384" width="9.00390625" style="47" customWidth="1"/>
  </cols>
  <sheetData>
    <row r="1" spans="1:21" s="47" customFormat="1" ht="27" customHeight="1">
      <c r="A1" s="50" t="s">
        <v>0</v>
      </c>
      <c r="B1" s="50"/>
      <c r="C1" s="50"/>
      <c r="D1" s="50"/>
      <c r="E1" s="50"/>
      <c r="F1" s="50"/>
      <c r="G1" s="50"/>
      <c r="H1" s="50"/>
      <c r="I1" s="50"/>
      <c r="J1" s="50"/>
      <c r="K1" s="50"/>
      <c r="L1" s="50"/>
      <c r="M1" s="50"/>
      <c r="N1" s="50"/>
      <c r="O1" s="50"/>
      <c r="P1" s="50"/>
      <c r="Q1" s="50"/>
      <c r="R1" s="50"/>
      <c r="S1" s="61"/>
      <c r="T1" s="61"/>
      <c r="U1" s="62"/>
    </row>
    <row r="2" spans="1:21" s="47" customFormat="1" ht="12.75" customHeight="1">
      <c r="A2" s="51" t="s">
        <v>1</v>
      </c>
      <c r="B2" s="51" t="s">
        <v>2</v>
      </c>
      <c r="C2" s="51" t="s">
        <v>3</v>
      </c>
      <c r="D2" s="51" t="s">
        <v>4</v>
      </c>
      <c r="E2" s="52" t="s">
        <v>5</v>
      </c>
      <c r="F2" s="52"/>
      <c r="G2" s="52"/>
      <c r="H2" s="52"/>
      <c r="I2" s="52"/>
      <c r="J2" s="52"/>
      <c r="K2" s="52" t="s">
        <v>6</v>
      </c>
      <c r="L2" s="52"/>
      <c r="M2" s="52"/>
      <c r="N2" s="52"/>
      <c r="O2" s="52"/>
      <c r="P2" s="52"/>
      <c r="Q2" s="63" t="s">
        <v>7</v>
      </c>
      <c r="R2" s="51" t="s">
        <v>8</v>
      </c>
      <c r="S2" s="64" t="s">
        <v>9</v>
      </c>
      <c r="T2" s="64" t="s">
        <v>10</v>
      </c>
      <c r="U2" s="64" t="s">
        <v>11</v>
      </c>
    </row>
    <row r="3" spans="1:21" s="47" customFormat="1" ht="27" customHeight="1">
      <c r="A3" s="51"/>
      <c r="B3" s="51"/>
      <c r="C3" s="51"/>
      <c r="D3" s="51"/>
      <c r="E3" s="53" t="s">
        <v>12</v>
      </c>
      <c r="F3" s="53" t="s">
        <v>13</v>
      </c>
      <c r="G3" s="53" t="s">
        <v>14</v>
      </c>
      <c r="H3" s="53" t="s">
        <v>15</v>
      </c>
      <c r="I3" s="53" t="s">
        <v>16</v>
      </c>
      <c r="J3" s="53" t="s">
        <v>17</v>
      </c>
      <c r="K3" s="53" t="s">
        <v>12</v>
      </c>
      <c r="L3" s="53" t="s">
        <v>13</v>
      </c>
      <c r="M3" s="53" t="s">
        <v>14</v>
      </c>
      <c r="N3" s="53" t="s">
        <v>15</v>
      </c>
      <c r="O3" s="53" t="s">
        <v>16</v>
      </c>
      <c r="P3" s="53" t="s">
        <v>17</v>
      </c>
      <c r="Q3" s="65"/>
      <c r="R3" s="51"/>
      <c r="S3" s="64"/>
      <c r="T3" s="64"/>
      <c r="U3" s="64"/>
    </row>
    <row r="4" spans="1:21" s="47" customFormat="1" ht="31.5" customHeight="1">
      <c r="A4" s="54" t="s">
        <v>18</v>
      </c>
      <c r="B4" s="55" t="s">
        <v>19</v>
      </c>
      <c r="C4" s="56" t="e">
        <f>IF(OR(LEN(#REF!)={15,18}),IF(MOD(RIGHT(LEFT(#REF!,17)),2),"男","女"),"？")</f>
        <v>#REF!</v>
      </c>
      <c r="D4" s="57" t="str">
        <f>IF(ISERR(DATEVALUE(MID(#REF!,7,4)&amp;"/"&amp;MID(#REF!,11,2)&amp;"/"&amp;MID(#REF!,13,2))),"(无证号)",DATEVALUE(MID(#REF!,7,4)&amp;"/"&amp;MID(#REF!,11,2)&amp;"/"&amp;MID(#REF!,13,2)))</f>
        <v>(无证号)</v>
      </c>
      <c r="E4" s="58" t="s">
        <v>20</v>
      </c>
      <c r="F4" s="58" t="s">
        <v>21</v>
      </c>
      <c r="G4" s="59">
        <v>44013</v>
      </c>
      <c r="H4" s="58" t="s">
        <v>22</v>
      </c>
      <c r="I4" s="58" t="s">
        <v>23</v>
      </c>
      <c r="J4" s="58" t="s">
        <v>24</v>
      </c>
      <c r="K4" s="58"/>
      <c r="L4" s="58"/>
      <c r="M4" s="59"/>
      <c r="N4" s="58"/>
      <c r="O4" s="58"/>
      <c r="P4" s="58"/>
      <c r="Q4" s="66" t="s">
        <v>25</v>
      </c>
      <c r="R4" s="56" t="s">
        <v>26</v>
      </c>
      <c r="S4" s="67">
        <v>87.54</v>
      </c>
      <c r="T4" s="68">
        <v>1</v>
      </c>
      <c r="U4" s="69" t="s">
        <v>27</v>
      </c>
    </row>
    <row r="5" spans="1:21" s="47" customFormat="1" ht="31.5" customHeight="1">
      <c r="A5" s="54" t="s">
        <v>28</v>
      </c>
      <c r="B5" s="55" t="s">
        <v>29</v>
      </c>
      <c r="C5" s="56" t="e">
        <f>IF(OR(LEN(#REF!)={15,18}),IF(MOD(RIGHT(LEFT(#REF!,17)),2),"男","女"),"？")</f>
        <v>#REF!</v>
      </c>
      <c r="D5" s="57" t="str">
        <f>IF(ISERR(DATEVALUE(MID(#REF!,7,4)&amp;"/"&amp;MID(#REF!,11,2)&amp;"/"&amp;MID(#REF!,13,2))),"(无证号)",DATEVALUE(MID(#REF!,7,4)&amp;"/"&amp;MID(#REF!,11,2)&amp;"/"&amp;MID(#REF!,13,2)))</f>
        <v>(无证号)</v>
      </c>
      <c r="E5" s="58" t="s">
        <v>20</v>
      </c>
      <c r="F5" s="58" t="s">
        <v>21</v>
      </c>
      <c r="G5" s="59">
        <v>43282</v>
      </c>
      <c r="H5" s="58" t="s">
        <v>22</v>
      </c>
      <c r="I5" s="58" t="s">
        <v>23</v>
      </c>
      <c r="J5" s="58" t="s">
        <v>24</v>
      </c>
      <c r="K5" s="58"/>
      <c r="L5" s="58"/>
      <c r="M5" s="59"/>
      <c r="N5" s="58"/>
      <c r="O5" s="58"/>
      <c r="P5" s="58"/>
      <c r="Q5" s="66" t="s">
        <v>25</v>
      </c>
      <c r="R5" s="56" t="s">
        <v>26</v>
      </c>
      <c r="S5" s="67">
        <v>86.84</v>
      </c>
      <c r="T5" s="68">
        <v>2</v>
      </c>
      <c r="U5" s="69" t="s">
        <v>27</v>
      </c>
    </row>
    <row r="6" spans="1:21" s="47" customFormat="1" ht="31.5" customHeight="1">
      <c r="A6" s="54" t="s">
        <v>30</v>
      </c>
      <c r="B6" s="55" t="s">
        <v>31</v>
      </c>
      <c r="C6" s="56" t="e">
        <f>IF(OR(LEN(#REF!)={15,18}),IF(MOD(RIGHT(LEFT(#REF!,17)),2),"男","女"),"？")</f>
        <v>#REF!</v>
      </c>
      <c r="D6" s="57" t="str">
        <f>IF(ISERR(DATEVALUE(MID(#REF!,7,4)&amp;"/"&amp;MID(#REF!,11,2)&amp;"/"&amp;MID(#REF!,13,2))),"(无证号)",DATEVALUE(MID(#REF!,7,4)&amp;"/"&amp;MID(#REF!,11,2)&amp;"/"&amp;MID(#REF!,13,2)))</f>
        <v>(无证号)</v>
      </c>
      <c r="E6" s="58" t="s">
        <v>20</v>
      </c>
      <c r="F6" s="58" t="s">
        <v>21</v>
      </c>
      <c r="G6" s="59">
        <v>43282</v>
      </c>
      <c r="H6" s="58" t="s">
        <v>22</v>
      </c>
      <c r="I6" s="58" t="s">
        <v>23</v>
      </c>
      <c r="J6" s="58" t="s">
        <v>24</v>
      </c>
      <c r="K6" s="58"/>
      <c r="L6" s="58"/>
      <c r="M6" s="59"/>
      <c r="N6" s="58"/>
      <c r="O6" s="58"/>
      <c r="P6" s="58"/>
      <c r="Q6" s="66" t="s">
        <v>25</v>
      </c>
      <c r="R6" s="56" t="s">
        <v>26</v>
      </c>
      <c r="S6" s="67">
        <v>86.38</v>
      </c>
      <c r="T6" s="68"/>
      <c r="U6" s="69"/>
    </row>
    <row r="7" spans="1:21" s="47" customFormat="1" ht="31.5" customHeight="1">
      <c r="A7" s="54" t="s">
        <v>32</v>
      </c>
      <c r="B7" s="55" t="s">
        <v>33</v>
      </c>
      <c r="C7" s="56" t="e">
        <f>IF(OR(LEN(#REF!)={15,18}),IF(MOD(RIGHT(LEFT(#REF!,17)),2),"男","女"),"？")</f>
        <v>#REF!</v>
      </c>
      <c r="D7" s="57" t="str">
        <f>IF(ISERR(DATEVALUE(MID(#REF!,7,4)&amp;"/"&amp;MID(#REF!,11,2)&amp;"/"&amp;MID(#REF!,13,2))),"(无证号)",DATEVALUE(MID(#REF!,7,4)&amp;"/"&amp;MID(#REF!,11,2)&amp;"/"&amp;MID(#REF!,13,2)))</f>
        <v>(无证号)</v>
      </c>
      <c r="E7" s="58" t="s">
        <v>20</v>
      </c>
      <c r="F7" s="58" t="s">
        <v>21</v>
      </c>
      <c r="G7" s="59">
        <v>44013</v>
      </c>
      <c r="H7" s="58" t="s">
        <v>22</v>
      </c>
      <c r="I7" s="58" t="s">
        <v>23</v>
      </c>
      <c r="J7" s="58" t="s">
        <v>24</v>
      </c>
      <c r="K7" s="58"/>
      <c r="L7" s="58"/>
      <c r="M7" s="59"/>
      <c r="N7" s="58"/>
      <c r="O7" s="58"/>
      <c r="P7" s="58"/>
      <c r="Q7" s="66" t="s">
        <v>25</v>
      </c>
      <c r="R7" s="56" t="s">
        <v>26</v>
      </c>
      <c r="S7" s="67">
        <v>85.86</v>
      </c>
      <c r="T7" s="68"/>
      <c r="U7" s="70"/>
    </row>
    <row r="8" spans="1:21" s="47" customFormat="1" ht="31.5" customHeight="1">
      <c r="A8" s="54" t="s">
        <v>34</v>
      </c>
      <c r="B8" s="55" t="s">
        <v>35</v>
      </c>
      <c r="C8" s="56" t="e">
        <f>IF(OR(LEN(#REF!)={15,18}),IF(MOD(RIGHT(LEFT(#REF!,17)),2),"男","女"),"？")</f>
        <v>#REF!</v>
      </c>
      <c r="D8" s="57" t="str">
        <f>IF(ISERR(DATEVALUE(MID(#REF!,7,4)&amp;"/"&amp;MID(#REF!,11,2)&amp;"/"&amp;MID(#REF!,13,2))),"(无证号)",DATEVALUE(MID(#REF!,7,4)&amp;"/"&amp;MID(#REF!,11,2)&amp;"/"&amp;MID(#REF!,13,2)))</f>
        <v>(无证号)</v>
      </c>
      <c r="E8" s="58" t="s">
        <v>20</v>
      </c>
      <c r="F8" s="58" t="s">
        <v>21</v>
      </c>
      <c r="G8" s="59">
        <v>44014</v>
      </c>
      <c r="H8" s="58" t="s">
        <v>22</v>
      </c>
      <c r="I8" s="58" t="s">
        <v>23</v>
      </c>
      <c r="J8" s="58" t="s">
        <v>24</v>
      </c>
      <c r="K8" s="58"/>
      <c r="L8" s="58"/>
      <c r="M8" s="59"/>
      <c r="N8" s="58"/>
      <c r="O8" s="58"/>
      <c r="P8" s="58"/>
      <c r="Q8" s="66" t="s">
        <v>25</v>
      </c>
      <c r="R8" s="56" t="s">
        <v>26</v>
      </c>
      <c r="S8" s="67">
        <v>85.4</v>
      </c>
      <c r="T8" s="68"/>
      <c r="U8" s="70"/>
    </row>
    <row r="9" spans="1:21" s="47" customFormat="1" ht="31.5" customHeight="1">
      <c r="A9" s="54" t="s">
        <v>36</v>
      </c>
      <c r="B9" s="55" t="s">
        <v>37</v>
      </c>
      <c r="C9" s="56" t="e">
        <f>IF(OR(LEN(#REF!)={15,18}),IF(MOD(RIGHT(LEFT(#REF!,17)),2),"男","女"),"？")</f>
        <v>#REF!</v>
      </c>
      <c r="D9" s="57" t="str">
        <f>IF(ISERR(DATEVALUE(MID(#REF!,7,4)&amp;"/"&amp;MID(#REF!,11,2)&amp;"/"&amp;MID(#REF!,13,2))),"(无证号)",DATEVALUE(MID(#REF!,7,4)&amp;"/"&amp;MID(#REF!,11,2)&amp;"/"&amp;MID(#REF!,13,2)))</f>
        <v>(无证号)</v>
      </c>
      <c r="E9" s="58" t="s">
        <v>20</v>
      </c>
      <c r="F9" s="58" t="s">
        <v>21</v>
      </c>
      <c r="G9" s="59">
        <v>43282</v>
      </c>
      <c r="H9" s="58" t="s">
        <v>22</v>
      </c>
      <c r="I9" s="58" t="s">
        <v>23</v>
      </c>
      <c r="J9" s="58" t="s">
        <v>24</v>
      </c>
      <c r="K9" s="58"/>
      <c r="L9" s="58"/>
      <c r="M9" s="59"/>
      <c r="N9" s="58"/>
      <c r="O9" s="58"/>
      <c r="P9" s="58"/>
      <c r="Q9" s="66" t="s">
        <v>25</v>
      </c>
      <c r="R9" s="56" t="s">
        <v>26</v>
      </c>
      <c r="S9" s="67">
        <v>84.78</v>
      </c>
      <c r="T9" s="68"/>
      <c r="U9" s="70"/>
    </row>
    <row r="10" spans="1:21" s="47" customFormat="1" ht="31.5" customHeight="1">
      <c r="A10" s="54" t="s">
        <v>38</v>
      </c>
      <c r="B10" s="55" t="s">
        <v>39</v>
      </c>
      <c r="C10" s="56" t="e">
        <f>IF(OR(LEN(#REF!)={15,18}),IF(MOD(RIGHT(LEFT(#REF!,17)),2),"男","女"),"？")</f>
        <v>#REF!</v>
      </c>
      <c r="D10" s="57" t="str">
        <f>IF(ISERR(DATEVALUE(MID(#REF!,7,4)&amp;"/"&amp;MID(#REF!,11,2)&amp;"/"&amp;MID(#REF!,13,2))),"(无证号)",DATEVALUE(MID(#REF!,7,4)&amp;"/"&amp;MID(#REF!,11,2)&amp;"/"&amp;MID(#REF!,13,2)))</f>
        <v>(无证号)</v>
      </c>
      <c r="E10" s="58" t="s">
        <v>20</v>
      </c>
      <c r="F10" s="58" t="s">
        <v>21</v>
      </c>
      <c r="G10" s="59">
        <v>43252</v>
      </c>
      <c r="H10" s="58" t="s">
        <v>40</v>
      </c>
      <c r="I10" s="58" t="s">
        <v>23</v>
      </c>
      <c r="J10" s="58" t="s">
        <v>24</v>
      </c>
      <c r="K10" s="58"/>
      <c r="L10" s="58"/>
      <c r="M10" s="59"/>
      <c r="N10" s="58"/>
      <c r="O10" s="58"/>
      <c r="P10" s="58"/>
      <c r="Q10" s="66" t="s">
        <v>25</v>
      </c>
      <c r="R10" s="56" t="s">
        <v>26</v>
      </c>
      <c r="S10" s="67">
        <v>83.86</v>
      </c>
      <c r="T10" s="68"/>
      <c r="U10" s="70"/>
    </row>
    <row r="11" spans="1:21" s="47" customFormat="1" ht="31.5" customHeight="1">
      <c r="A11" s="54" t="s">
        <v>41</v>
      </c>
      <c r="B11" s="55" t="s">
        <v>42</v>
      </c>
      <c r="C11" s="56" t="e">
        <f>IF(OR(LEN(#REF!)={15,18}),IF(MOD(RIGHT(LEFT(#REF!,17)),2),"男","女"),"？")</f>
        <v>#REF!</v>
      </c>
      <c r="D11" s="57" t="str">
        <f>IF(ISERR(DATEVALUE(MID(#REF!,7,4)&amp;"/"&amp;MID(#REF!,11,2)&amp;"/"&amp;MID(#REF!,13,2))),"(无证号)",DATEVALUE(MID(#REF!,7,4)&amp;"/"&amp;MID(#REF!,11,2)&amp;"/"&amp;MID(#REF!,13,2)))</f>
        <v>(无证号)</v>
      </c>
      <c r="E11" s="58" t="s">
        <v>20</v>
      </c>
      <c r="F11" s="58" t="s">
        <v>21</v>
      </c>
      <c r="G11" s="59">
        <v>44013</v>
      </c>
      <c r="H11" s="58" t="s">
        <v>22</v>
      </c>
      <c r="I11" s="58" t="s">
        <v>23</v>
      </c>
      <c r="J11" s="58" t="s">
        <v>24</v>
      </c>
      <c r="K11" s="58"/>
      <c r="L11" s="58"/>
      <c r="M11" s="59"/>
      <c r="N11" s="58"/>
      <c r="O11" s="58"/>
      <c r="P11" s="58"/>
      <c r="Q11" s="66" t="s">
        <v>25</v>
      </c>
      <c r="R11" s="56" t="s">
        <v>26</v>
      </c>
      <c r="S11" s="67">
        <v>83.8</v>
      </c>
      <c r="T11" s="68"/>
      <c r="U11" s="70"/>
    </row>
    <row r="12" spans="1:21" s="47" customFormat="1" ht="31.5" customHeight="1">
      <c r="A12" s="54" t="s">
        <v>43</v>
      </c>
      <c r="B12" s="55" t="s">
        <v>44</v>
      </c>
      <c r="C12" s="56" t="e">
        <f>IF(OR(LEN(#REF!)={15,18}),IF(MOD(RIGHT(LEFT(#REF!,17)),2),"男","女"),"？")</f>
        <v>#REF!</v>
      </c>
      <c r="D12" s="57" t="str">
        <f>IF(ISERR(DATEVALUE(MID(#REF!,7,4)&amp;"/"&amp;MID(#REF!,11,2)&amp;"/"&amp;MID(#REF!,13,2))),"(无证号)",DATEVALUE(MID(#REF!,7,4)&amp;"/"&amp;MID(#REF!,11,2)&amp;"/"&amp;MID(#REF!,13,2)))</f>
        <v>(无证号)</v>
      </c>
      <c r="E12" s="58" t="s">
        <v>20</v>
      </c>
      <c r="F12" s="58" t="s">
        <v>21</v>
      </c>
      <c r="G12" s="59">
        <v>44013</v>
      </c>
      <c r="H12" s="58" t="s">
        <v>22</v>
      </c>
      <c r="I12" s="58" t="s">
        <v>23</v>
      </c>
      <c r="J12" s="58" t="s">
        <v>24</v>
      </c>
      <c r="K12" s="58"/>
      <c r="L12" s="58"/>
      <c r="M12" s="59"/>
      <c r="N12" s="58"/>
      <c r="O12" s="58"/>
      <c r="P12" s="58"/>
      <c r="Q12" s="66" t="s">
        <v>25</v>
      </c>
      <c r="R12" s="56" t="s">
        <v>26</v>
      </c>
      <c r="S12" s="67">
        <v>83.48</v>
      </c>
      <c r="T12" s="68"/>
      <c r="U12" s="70"/>
    </row>
    <row r="13" spans="1:21" s="47" customFormat="1" ht="31.5" customHeight="1">
      <c r="A13" s="54" t="s">
        <v>45</v>
      </c>
      <c r="B13" s="55" t="s">
        <v>46</v>
      </c>
      <c r="C13" s="56" t="e">
        <f>IF(OR(LEN(#REF!)={15,18}),IF(MOD(RIGHT(LEFT(#REF!,17)),2),"男","女"),"？")</f>
        <v>#REF!</v>
      </c>
      <c r="D13" s="57" t="str">
        <f>IF(ISERR(DATEVALUE(MID(#REF!,7,4)&amp;"/"&amp;MID(#REF!,11,2)&amp;"/"&amp;MID(#REF!,13,2))),"(无证号)",DATEVALUE(MID(#REF!,7,4)&amp;"/"&amp;MID(#REF!,11,2)&amp;"/"&amp;MID(#REF!,13,2)))</f>
        <v>(无证号)</v>
      </c>
      <c r="E13" s="58" t="s">
        <v>20</v>
      </c>
      <c r="F13" s="58" t="s">
        <v>21</v>
      </c>
      <c r="G13" s="59">
        <v>44013</v>
      </c>
      <c r="H13" s="58" t="s">
        <v>22</v>
      </c>
      <c r="I13" s="58" t="s">
        <v>23</v>
      </c>
      <c r="J13" s="58" t="s">
        <v>24</v>
      </c>
      <c r="K13" s="58"/>
      <c r="L13" s="58"/>
      <c r="M13" s="59"/>
      <c r="N13" s="58"/>
      <c r="O13" s="58"/>
      <c r="P13" s="58"/>
      <c r="Q13" s="66" t="s">
        <v>25</v>
      </c>
      <c r="R13" s="56" t="s">
        <v>26</v>
      </c>
      <c r="S13" s="67">
        <v>83.14</v>
      </c>
      <c r="T13" s="68"/>
      <c r="U13" s="70"/>
    </row>
    <row r="14" spans="1:21" s="47" customFormat="1" ht="31.5" customHeight="1">
      <c r="A14" s="54" t="s">
        <v>47</v>
      </c>
      <c r="B14" s="55" t="s">
        <v>48</v>
      </c>
      <c r="C14" s="56" t="e">
        <f>IF(OR(LEN(#REF!)={15,18}),IF(MOD(RIGHT(LEFT(#REF!,17)),2),"男","女"),"？")</f>
        <v>#REF!</v>
      </c>
      <c r="D14" s="57" t="str">
        <f>IF(ISERR(DATEVALUE(MID(#REF!,7,4)&amp;"/"&amp;MID(#REF!,11,2)&amp;"/"&amp;MID(#REF!,13,2))),"(无证号)",DATEVALUE(MID(#REF!,7,4)&amp;"/"&amp;MID(#REF!,11,2)&amp;"/"&amp;MID(#REF!,13,2)))</f>
        <v>(无证号)</v>
      </c>
      <c r="E14" s="58" t="s">
        <v>20</v>
      </c>
      <c r="F14" s="58" t="s">
        <v>21</v>
      </c>
      <c r="G14" s="59">
        <v>44013</v>
      </c>
      <c r="H14" s="58" t="s">
        <v>22</v>
      </c>
      <c r="I14" s="58" t="s">
        <v>23</v>
      </c>
      <c r="J14" s="58" t="s">
        <v>24</v>
      </c>
      <c r="K14" s="58"/>
      <c r="L14" s="58"/>
      <c r="M14" s="59"/>
      <c r="N14" s="58"/>
      <c r="O14" s="58"/>
      <c r="P14" s="58"/>
      <c r="Q14" s="66" t="s">
        <v>25</v>
      </c>
      <c r="R14" s="56" t="s">
        <v>26</v>
      </c>
      <c r="S14" s="67">
        <v>82.52</v>
      </c>
      <c r="T14" s="68"/>
      <c r="U14" s="70"/>
    </row>
    <row r="15" spans="1:21" s="47" customFormat="1" ht="31.5" customHeight="1">
      <c r="A15" s="54" t="s">
        <v>49</v>
      </c>
      <c r="B15" s="55" t="s">
        <v>50</v>
      </c>
      <c r="C15" s="56" t="e">
        <f>IF(OR(LEN(#REF!)={15,18}),IF(MOD(RIGHT(LEFT(#REF!,17)),2),"男","女"),"？")</f>
        <v>#REF!</v>
      </c>
      <c r="D15" s="57" t="str">
        <f>IF(ISERR(DATEVALUE(MID(#REF!,7,4)&amp;"/"&amp;MID(#REF!,11,2)&amp;"/"&amp;MID(#REF!,13,2))),"(无证号)",DATEVALUE(MID(#REF!,7,4)&amp;"/"&amp;MID(#REF!,11,2)&amp;"/"&amp;MID(#REF!,13,2)))</f>
        <v>(无证号)</v>
      </c>
      <c r="E15" s="58" t="s">
        <v>20</v>
      </c>
      <c r="F15" s="58" t="s">
        <v>21</v>
      </c>
      <c r="G15" s="59">
        <v>44013</v>
      </c>
      <c r="H15" s="58" t="s">
        <v>22</v>
      </c>
      <c r="I15" s="58" t="s">
        <v>23</v>
      </c>
      <c r="J15" s="58" t="s">
        <v>24</v>
      </c>
      <c r="K15" s="58"/>
      <c r="L15" s="58"/>
      <c r="M15" s="59"/>
      <c r="N15" s="58"/>
      <c r="O15" s="58"/>
      <c r="P15" s="58"/>
      <c r="Q15" s="66" t="s">
        <v>25</v>
      </c>
      <c r="R15" s="56" t="s">
        <v>26</v>
      </c>
      <c r="S15" s="67">
        <v>81.18</v>
      </c>
      <c r="T15" s="68"/>
      <c r="U15" s="70"/>
    </row>
    <row r="16" spans="1:21" s="47" customFormat="1" ht="31.5" customHeight="1">
      <c r="A16" s="54" t="s">
        <v>51</v>
      </c>
      <c r="B16" s="55" t="s">
        <v>52</v>
      </c>
      <c r="C16" s="56" t="e">
        <f>IF(OR(LEN(#REF!)={15,18}),IF(MOD(RIGHT(LEFT(#REF!,17)),2),"男","女"),"？")</f>
        <v>#REF!</v>
      </c>
      <c r="D16" s="57" t="str">
        <f>IF(ISERR(DATEVALUE(MID(#REF!,7,4)&amp;"/"&amp;MID(#REF!,11,2)&amp;"/"&amp;MID(#REF!,13,2))),"(无证号)",DATEVALUE(MID(#REF!,7,4)&amp;"/"&amp;MID(#REF!,11,2)&amp;"/"&amp;MID(#REF!,13,2)))</f>
        <v>(无证号)</v>
      </c>
      <c r="E16" s="58" t="s">
        <v>20</v>
      </c>
      <c r="F16" s="58" t="s">
        <v>21</v>
      </c>
      <c r="G16" s="59">
        <v>43282</v>
      </c>
      <c r="H16" s="58" t="s">
        <v>22</v>
      </c>
      <c r="I16" s="58" t="s">
        <v>53</v>
      </c>
      <c r="J16" s="58" t="s">
        <v>24</v>
      </c>
      <c r="K16" s="58" t="s">
        <v>54</v>
      </c>
      <c r="L16" s="58" t="s">
        <v>55</v>
      </c>
      <c r="M16" s="59">
        <v>44013</v>
      </c>
      <c r="N16" s="58" t="s">
        <v>22</v>
      </c>
      <c r="O16" s="58" t="s">
        <v>56</v>
      </c>
      <c r="P16" s="58"/>
      <c r="Q16" s="66" t="s">
        <v>25</v>
      </c>
      <c r="R16" s="56" t="s">
        <v>26</v>
      </c>
      <c r="S16" s="67">
        <v>80.16</v>
      </c>
      <c r="T16" s="68"/>
      <c r="U16" s="70"/>
    </row>
    <row r="17" spans="1:21" s="47" customFormat="1" ht="31.5" customHeight="1">
      <c r="A17" s="54" t="s">
        <v>57</v>
      </c>
      <c r="B17" s="55" t="s">
        <v>58</v>
      </c>
      <c r="C17" s="56" t="e">
        <f>IF(OR(LEN(#REF!)={15,18}),IF(MOD(RIGHT(LEFT(#REF!,17)),2),"男","女"),"？")</f>
        <v>#REF!</v>
      </c>
      <c r="D17" s="57" t="str">
        <f>IF(ISERR(DATEVALUE(MID(#REF!,7,4)&amp;"/"&amp;MID(#REF!,11,2)&amp;"/"&amp;MID(#REF!,13,2))),"(无证号)",DATEVALUE(MID(#REF!,7,4)&amp;"/"&amp;MID(#REF!,11,2)&amp;"/"&amp;MID(#REF!,13,2)))</f>
        <v>(无证号)</v>
      </c>
      <c r="E17" s="58" t="s">
        <v>20</v>
      </c>
      <c r="F17" s="58" t="s">
        <v>21</v>
      </c>
      <c r="G17" s="59">
        <v>44013</v>
      </c>
      <c r="H17" s="58" t="s">
        <v>22</v>
      </c>
      <c r="I17" s="58" t="s">
        <v>23</v>
      </c>
      <c r="J17" s="58" t="s">
        <v>24</v>
      </c>
      <c r="K17" s="58"/>
      <c r="L17" s="58"/>
      <c r="M17" s="59"/>
      <c r="N17" s="58"/>
      <c r="O17" s="58"/>
      <c r="P17" s="58"/>
      <c r="Q17" s="66" t="s">
        <v>25</v>
      </c>
      <c r="R17" s="56" t="s">
        <v>26</v>
      </c>
      <c r="S17" s="67">
        <v>80.14</v>
      </c>
      <c r="T17" s="68"/>
      <c r="U17" s="70"/>
    </row>
    <row r="18" spans="1:21" s="47" customFormat="1" ht="31.5" customHeight="1">
      <c r="A18" s="54" t="s">
        <v>59</v>
      </c>
      <c r="B18" s="55" t="s">
        <v>60</v>
      </c>
      <c r="C18" s="56" t="e">
        <f>IF(OR(LEN(#REF!)={15,18}),IF(MOD(RIGHT(LEFT(#REF!,17)),2),"男","女"),"？")</f>
        <v>#REF!</v>
      </c>
      <c r="D18" s="57" t="str">
        <f>IF(ISERR(DATEVALUE(MID(#REF!,7,4)&amp;"/"&amp;MID(#REF!,11,2)&amp;"/"&amp;MID(#REF!,13,2))),"(无证号)",DATEVALUE(MID(#REF!,7,4)&amp;"/"&amp;MID(#REF!,11,2)&amp;"/"&amp;MID(#REF!,13,2)))</f>
        <v>(无证号)</v>
      </c>
      <c r="E18" s="58" t="s">
        <v>20</v>
      </c>
      <c r="F18" s="58" t="s">
        <v>21</v>
      </c>
      <c r="G18" s="59">
        <v>44013</v>
      </c>
      <c r="H18" s="58" t="s">
        <v>22</v>
      </c>
      <c r="I18" s="58" t="s">
        <v>23</v>
      </c>
      <c r="J18" s="58" t="s">
        <v>24</v>
      </c>
      <c r="K18" s="58"/>
      <c r="L18" s="58"/>
      <c r="M18" s="59"/>
      <c r="N18" s="58"/>
      <c r="O18" s="58"/>
      <c r="P18" s="58"/>
      <c r="Q18" s="66" t="s">
        <v>25</v>
      </c>
      <c r="R18" s="56" t="s">
        <v>26</v>
      </c>
      <c r="S18" s="67">
        <v>79.46</v>
      </c>
      <c r="T18" s="68"/>
      <c r="U18" s="70"/>
    </row>
    <row r="19" spans="1:21" s="47" customFormat="1" ht="31.5" customHeight="1">
      <c r="A19" s="54" t="s">
        <v>61</v>
      </c>
      <c r="B19" s="55" t="s">
        <v>62</v>
      </c>
      <c r="C19" s="56" t="e">
        <f>IF(OR(LEN(#REF!)={15,18}),IF(MOD(RIGHT(LEFT(#REF!,17)),2),"男","女"),"？")</f>
        <v>#REF!</v>
      </c>
      <c r="D19" s="57" t="str">
        <f>IF(ISERR(DATEVALUE(MID(#REF!,7,4)&amp;"/"&amp;MID(#REF!,11,2)&amp;"/"&amp;MID(#REF!,13,2))),"(无证号)",DATEVALUE(MID(#REF!,7,4)&amp;"/"&amp;MID(#REF!,11,2)&amp;"/"&amp;MID(#REF!,13,2)))</f>
        <v>(无证号)</v>
      </c>
      <c r="E19" s="58" t="s">
        <v>20</v>
      </c>
      <c r="F19" s="58" t="s">
        <v>21</v>
      </c>
      <c r="G19" s="59">
        <v>44013</v>
      </c>
      <c r="H19" s="58" t="s">
        <v>22</v>
      </c>
      <c r="I19" s="58" t="s">
        <v>23</v>
      </c>
      <c r="J19" s="58" t="s">
        <v>24</v>
      </c>
      <c r="K19" s="58"/>
      <c r="L19" s="58"/>
      <c r="M19" s="59"/>
      <c r="N19" s="58"/>
      <c r="O19" s="58"/>
      <c r="P19" s="58"/>
      <c r="Q19" s="66" t="s">
        <v>25</v>
      </c>
      <c r="R19" s="56" t="s">
        <v>26</v>
      </c>
      <c r="S19" s="67">
        <v>78.92</v>
      </c>
      <c r="T19" s="68"/>
      <c r="U19" s="70"/>
    </row>
    <row r="20" spans="1:21" s="47" customFormat="1" ht="31.5" customHeight="1">
      <c r="A20" s="54" t="s">
        <v>63</v>
      </c>
      <c r="B20" s="55" t="s">
        <v>64</v>
      </c>
      <c r="C20" s="56" t="e">
        <f>IF(OR(LEN(#REF!)={15,18}),IF(MOD(RIGHT(LEFT(#REF!,17)),2),"男","女"),"？")</f>
        <v>#REF!</v>
      </c>
      <c r="D20" s="57" t="str">
        <f>IF(ISERR(DATEVALUE(MID(#REF!,7,4)&amp;"/"&amp;MID(#REF!,11,2)&amp;"/"&amp;MID(#REF!,13,2))),"(无证号)",DATEVALUE(MID(#REF!,7,4)&amp;"/"&amp;MID(#REF!,11,2)&amp;"/"&amp;MID(#REF!,13,2)))</f>
        <v>(无证号)</v>
      </c>
      <c r="E20" s="58" t="s">
        <v>20</v>
      </c>
      <c r="F20" s="58" t="s">
        <v>21</v>
      </c>
      <c r="G20" s="59">
        <v>44013</v>
      </c>
      <c r="H20" s="58" t="s">
        <v>22</v>
      </c>
      <c r="I20" s="58" t="s">
        <v>23</v>
      </c>
      <c r="J20" s="58" t="s">
        <v>24</v>
      </c>
      <c r="K20" s="58"/>
      <c r="L20" s="58"/>
      <c r="M20" s="59"/>
      <c r="N20" s="58"/>
      <c r="O20" s="58"/>
      <c r="P20" s="58"/>
      <c r="Q20" s="66" t="s">
        <v>25</v>
      </c>
      <c r="R20" s="56" t="s">
        <v>26</v>
      </c>
      <c r="S20" s="67">
        <v>78.86</v>
      </c>
      <c r="T20" s="68"/>
      <c r="U20" s="70"/>
    </row>
    <row r="21" spans="1:21" s="47" customFormat="1" ht="31.5" customHeight="1">
      <c r="A21" s="54" t="s">
        <v>65</v>
      </c>
      <c r="B21" s="55" t="s">
        <v>66</v>
      </c>
      <c r="C21" s="56" t="e">
        <f>IF(OR(LEN(#REF!)={15,18}),IF(MOD(RIGHT(LEFT(#REF!,17)),2),"男","女"),"？")</f>
        <v>#REF!</v>
      </c>
      <c r="D21" s="57" t="str">
        <f>IF(ISERR(DATEVALUE(MID(#REF!,7,4)&amp;"/"&amp;MID(#REF!,11,2)&amp;"/"&amp;MID(#REF!,13,2))),"(无证号)",DATEVALUE(MID(#REF!,7,4)&amp;"/"&amp;MID(#REF!,11,2)&amp;"/"&amp;MID(#REF!,13,2)))</f>
        <v>(无证号)</v>
      </c>
      <c r="E21" s="58" t="s">
        <v>20</v>
      </c>
      <c r="F21" s="58" t="s">
        <v>21</v>
      </c>
      <c r="G21" s="59">
        <v>44013</v>
      </c>
      <c r="H21" s="58" t="s">
        <v>22</v>
      </c>
      <c r="I21" s="58" t="s">
        <v>23</v>
      </c>
      <c r="J21" s="58" t="s">
        <v>24</v>
      </c>
      <c r="K21" s="58"/>
      <c r="L21" s="58"/>
      <c r="M21" s="59"/>
      <c r="N21" s="58"/>
      <c r="O21" s="58"/>
      <c r="P21" s="58"/>
      <c r="Q21" s="66" t="s">
        <v>25</v>
      </c>
      <c r="R21" s="56" t="s">
        <v>26</v>
      </c>
      <c r="S21" s="67">
        <v>78.16</v>
      </c>
      <c r="T21" s="68"/>
      <c r="U21" s="70"/>
    </row>
    <row r="22" spans="1:21" s="47" customFormat="1" ht="31.5" customHeight="1">
      <c r="A22" s="54" t="s">
        <v>67</v>
      </c>
      <c r="B22" s="55" t="s">
        <v>68</v>
      </c>
      <c r="C22" s="56" t="e">
        <f>IF(OR(LEN(#REF!)={15,18}),IF(MOD(RIGHT(LEFT(#REF!,17)),2),"男","女"),"？")</f>
        <v>#REF!</v>
      </c>
      <c r="D22" s="57" t="str">
        <f>IF(ISERR(DATEVALUE(MID(#REF!,7,4)&amp;"/"&amp;MID(#REF!,11,2)&amp;"/"&amp;MID(#REF!,13,2))),"(无证号)",DATEVALUE(MID(#REF!,7,4)&amp;"/"&amp;MID(#REF!,11,2)&amp;"/"&amp;MID(#REF!,13,2)))</f>
        <v>(无证号)</v>
      </c>
      <c r="E22" s="58" t="s">
        <v>20</v>
      </c>
      <c r="F22" s="58" t="s">
        <v>21</v>
      </c>
      <c r="G22" s="59">
        <v>44013</v>
      </c>
      <c r="H22" s="58" t="s">
        <v>22</v>
      </c>
      <c r="I22" s="58" t="s">
        <v>69</v>
      </c>
      <c r="J22" s="58" t="s">
        <v>24</v>
      </c>
      <c r="K22" s="58"/>
      <c r="L22" s="58"/>
      <c r="M22" s="59"/>
      <c r="N22" s="58"/>
      <c r="O22" s="58"/>
      <c r="P22" s="58"/>
      <c r="Q22" s="66" t="s">
        <v>70</v>
      </c>
      <c r="R22" s="56" t="s">
        <v>71</v>
      </c>
      <c r="S22" s="67">
        <v>75.72</v>
      </c>
      <c r="T22" s="68">
        <v>1</v>
      </c>
      <c r="U22" s="70" t="s">
        <v>27</v>
      </c>
    </row>
    <row r="23" spans="1:21" s="47" customFormat="1" ht="31.5" customHeight="1">
      <c r="A23" s="54" t="s">
        <v>72</v>
      </c>
      <c r="B23" s="55" t="s">
        <v>73</v>
      </c>
      <c r="C23" s="56" t="e">
        <f>IF(OR(LEN(#REF!)={15,18}),IF(MOD(RIGHT(LEFT(#REF!,17)),2),"男","女"),"？")</f>
        <v>#REF!</v>
      </c>
      <c r="D23" s="57" t="str">
        <f>IF(ISERR(DATEVALUE(MID(#REF!,7,4)&amp;"/"&amp;MID(#REF!,11,2)&amp;"/"&amp;MID(#REF!,13,2))),"(无证号)",DATEVALUE(MID(#REF!,7,4)&amp;"/"&amp;MID(#REF!,11,2)&amp;"/"&amp;MID(#REF!,13,2)))</f>
        <v>(无证号)</v>
      </c>
      <c r="E23" s="58" t="s">
        <v>20</v>
      </c>
      <c r="F23" s="58" t="s">
        <v>21</v>
      </c>
      <c r="G23" s="59">
        <v>43647</v>
      </c>
      <c r="H23" s="58" t="s">
        <v>22</v>
      </c>
      <c r="I23" s="58" t="s">
        <v>69</v>
      </c>
      <c r="J23" s="58" t="s">
        <v>24</v>
      </c>
      <c r="K23" s="58"/>
      <c r="L23" s="58"/>
      <c r="M23" s="59"/>
      <c r="N23" s="58"/>
      <c r="O23" s="58"/>
      <c r="P23" s="58"/>
      <c r="Q23" s="66" t="s">
        <v>70</v>
      </c>
      <c r="R23" s="56" t="s">
        <v>71</v>
      </c>
      <c r="S23" s="67">
        <v>73.96</v>
      </c>
      <c r="T23" s="68">
        <v>2</v>
      </c>
      <c r="U23" s="70" t="s">
        <v>27</v>
      </c>
    </row>
    <row r="24" spans="1:21" s="47" customFormat="1" ht="31.5" customHeight="1">
      <c r="A24" s="54" t="s">
        <v>74</v>
      </c>
      <c r="B24" s="55" t="s">
        <v>75</v>
      </c>
      <c r="C24" s="56" t="e">
        <f>IF(OR(LEN(#REF!)={15,18}),IF(MOD(RIGHT(LEFT(#REF!,17)),2),"男","女"),"？")</f>
        <v>#REF!</v>
      </c>
      <c r="D24" s="57" t="str">
        <f>IF(ISERR(DATEVALUE(MID(#REF!,7,4)&amp;"/"&amp;MID(#REF!,11,2)&amp;"/"&amp;MID(#REF!,13,2))),"(无证号)",DATEVALUE(MID(#REF!,7,4)&amp;"/"&amp;MID(#REF!,11,2)&amp;"/"&amp;MID(#REF!,13,2)))</f>
        <v>(无证号)</v>
      </c>
      <c r="E24" s="58" t="s">
        <v>20</v>
      </c>
      <c r="F24" s="58" t="s">
        <v>21</v>
      </c>
      <c r="G24" s="59">
        <v>42917</v>
      </c>
      <c r="H24" s="58" t="s">
        <v>22</v>
      </c>
      <c r="I24" s="58" t="s">
        <v>69</v>
      </c>
      <c r="J24" s="58" t="s">
        <v>24</v>
      </c>
      <c r="K24" s="58"/>
      <c r="L24" s="58"/>
      <c r="M24" s="59"/>
      <c r="N24" s="58"/>
      <c r="O24" s="58"/>
      <c r="P24" s="58"/>
      <c r="Q24" s="66" t="s">
        <v>70</v>
      </c>
      <c r="R24" s="56" t="s">
        <v>71</v>
      </c>
      <c r="S24" s="67">
        <v>73.76</v>
      </c>
      <c r="T24" s="68">
        <v>3</v>
      </c>
      <c r="U24" s="70" t="s">
        <v>27</v>
      </c>
    </row>
    <row r="25" spans="1:21" s="47" customFormat="1" ht="31.5" customHeight="1">
      <c r="A25" s="54" t="s">
        <v>76</v>
      </c>
      <c r="B25" s="55" t="s">
        <v>77</v>
      </c>
      <c r="C25" s="56" t="e">
        <f>IF(OR(LEN(#REF!)={15,18}),IF(MOD(RIGHT(LEFT(#REF!,17)),2),"男","女"),"？")</f>
        <v>#REF!</v>
      </c>
      <c r="D25" s="57" t="str">
        <f>IF(ISERR(DATEVALUE(MID(#REF!,7,4)&amp;"/"&amp;MID(#REF!,11,2)&amp;"/"&amp;MID(#REF!,13,2))),"(无证号)",DATEVALUE(MID(#REF!,7,4)&amp;"/"&amp;MID(#REF!,11,2)&amp;"/"&amp;MID(#REF!,13,2)))</f>
        <v>(无证号)</v>
      </c>
      <c r="E25" s="58" t="s">
        <v>20</v>
      </c>
      <c r="F25" s="58" t="s">
        <v>21</v>
      </c>
      <c r="G25" s="59">
        <v>43282</v>
      </c>
      <c r="H25" s="58" t="s">
        <v>22</v>
      </c>
      <c r="I25" s="58" t="s">
        <v>69</v>
      </c>
      <c r="J25" s="58" t="s">
        <v>24</v>
      </c>
      <c r="K25" s="58"/>
      <c r="L25" s="58"/>
      <c r="M25" s="59"/>
      <c r="N25" s="58"/>
      <c r="O25" s="58"/>
      <c r="P25" s="58"/>
      <c r="Q25" s="66" t="s">
        <v>70</v>
      </c>
      <c r="R25" s="56" t="s">
        <v>71</v>
      </c>
      <c r="S25" s="67">
        <v>73.34</v>
      </c>
      <c r="T25" s="68">
        <v>4</v>
      </c>
      <c r="U25" s="70" t="s">
        <v>27</v>
      </c>
    </row>
    <row r="26" spans="1:21" s="47" customFormat="1" ht="31.5" customHeight="1">
      <c r="A26" s="54" t="s">
        <v>78</v>
      </c>
      <c r="B26" s="55" t="s">
        <v>79</v>
      </c>
      <c r="C26" s="56" t="e">
        <f>IF(OR(LEN(#REF!)={15,18}),IF(MOD(RIGHT(LEFT(#REF!,17)),2),"男","女"),"？")</f>
        <v>#REF!</v>
      </c>
      <c r="D26" s="57" t="str">
        <f>IF(ISERR(DATEVALUE(MID(#REF!,7,4)&amp;"/"&amp;MID(#REF!,11,2)&amp;"/"&amp;MID(#REF!,13,2))),"(无证号)",DATEVALUE(MID(#REF!,7,4)&amp;"/"&amp;MID(#REF!,11,2)&amp;"/"&amp;MID(#REF!,13,2)))</f>
        <v>(无证号)</v>
      </c>
      <c r="E26" s="58" t="s">
        <v>20</v>
      </c>
      <c r="F26" s="58" t="s">
        <v>21</v>
      </c>
      <c r="G26" s="59">
        <v>43282</v>
      </c>
      <c r="H26" s="58" t="s">
        <v>22</v>
      </c>
      <c r="I26" s="58" t="s">
        <v>69</v>
      </c>
      <c r="J26" s="58" t="s">
        <v>24</v>
      </c>
      <c r="K26" s="58"/>
      <c r="L26" s="58"/>
      <c r="M26" s="59"/>
      <c r="N26" s="58"/>
      <c r="O26" s="58"/>
      <c r="P26" s="58"/>
      <c r="Q26" s="66" t="s">
        <v>70</v>
      </c>
      <c r="R26" s="56" t="s">
        <v>71</v>
      </c>
      <c r="S26" s="67">
        <v>73.34</v>
      </c>
      <c r="T26" s="68">
        <v>5</v>
      </c>
      <c r="U26" s="70" t="s">
        <v>27</v>
      </c>
    </row>
    <row r="27" spans="1:21" s="47" customFormat="1" ht="31.5" customHeight="1">
      <c r="A27" s="54" t="s">
        <v>80</v>
      </c>
      <c r="B27" s="55" t="s">
        <v>81</v>
      </c>
      <c r="C27" s="56" t="e">
        <f>IF(OR(LEN(#REF!)={15,18}),IF(MOD(RIGHT(LEFT(#REF!,17)),2),"男","女"),"？")</f>
        <v>#REF!</v>
      </c>
      <c r="D27" s="57" t="str">
        <f>IF(ISERR(DATEVALUE(MID(#REF!,7,4)&amp;"/"&amp;MID(#REF!,11,2)&amp;"/"&amp;MID(#REF!,13,2))),"(无证号)",DATEVALUE(MID(#REF!,7,4)&amp;"/"&amp;MID(#REF!,11,2)&amp;"/"&amp;MID(#REF!,13,2)))</f>
        <v>(无证号)</v>
      </c>
      <c r="E27" s="58" t="s">
        <v>20</v>
      </c>
      <c r="F27" s="58" t="s">
        <v>21</v>
      </c>
      <c r="G27" s="59">
        <v>44013</v>
      </c>
      <c r="H27" s="58" t="s">
        <v>22</v>
      </c>
      <c r="I27" s="58" t="s">
        <v>69</v>
      </c>
      <c r="J27" s="58" t="s">
        <v>24</v>
      </c>
      <c r="K27" s="58"/>
      <c r="L27" s="58"/>
      <c r="M27" s="59"/>
      <c r="N27" s="58"/>
      <c r="O27" s="58"/>
      <c r="P27" s="58"/>
      <c r="Q27" s="66" t="s">
        <v>70</v>
      </c>
      <c r="R27" s="56" t="s">
        <v>71</v>
      </c>
      <c r="S27" s="67">
        <v>73.02</v>
      </c>
      <c r="T27" s="68">
        <v>6</v>
      </c>
      <c r="U27" s="70" t="s">
        <v>27</v>
      </c>
    </row>
    <row r="28" spans="1:21" s="47" customFormat="1" ht="31.5" customHeight="1">
      <c r="A28" s="54" t="s">
        <v>82</v>
      </c>
      <c r="B28" s="55" t="s">
        <v>83</v>
      </c>
      <c r="C28" s="56" t="e">
        <f>IF(OR(LEN(#REF!)={15,18}),IF(MOD(RIGHT(LEFT(#REF!,17)),2),"男","女"),"？")</f>
        <v>#REF!</v>
      </c>
      <c r="D28" s="57" t="str">
        <f>IF(ISERR(DATEVALUE(MID(#REF!,7,4)&amp;"/"&amp;MID(#REF!,11,2)&amp;"/"&amp;MID(#REF!,13,2))),"(无证号)",DATEVALUE(MID(#REF!,7,4)&amp;"/"&amp;MID(#REF!,11,2)&amp;"/"&amp;MID(#REF!,13,2)))</f>
        <v>(无证号)</v>
      </c>
      <c r="E28" s="58" t="s">
        <v>20</v>
      </c>
      <c r="F28" s="58" t="s">
        <v>21</v>
      </c>
      <c r="G28" s="59">
        <v>43647</v>
      </c>
      <c r="H28" s="58" t="s">
        <v>84</v>
      </c>
      <c r="I28" s="58" t="s">
        <v>69</v>
      </c>
      <c r="J28" s="58" t="s">
        <v>24</v>
      </c>
      <c r="K28" s="58"/>
      <c r="L28" s="58"/>
      <c r="M28" s="59"/>
      <c r="N28" s="58"/>
      <c r="O28" s="58"/>
      <c r="P28" s="58"/>
      <c r="Q28" s="66" t="s">
        <v>70</v>
      </c>
      <c r="R28" s="56" t="s">
        <v>71</v>
      </c>
      <c r="S28" s="67">
        <v>72.9</v>
      </c>
      <c r="T28" s="68"/>
      <c r="U28" s="70"/>
    </row>
    <row r="29" spans="1:21" s="47" customFormat="1" ht="31.5" customHeight="1">
      <c r="A29" s="54" t="s">
        <v>85</v>
      </c>
      <c r="B29" s="55" t="s">
        <v>86</v>
      </c>
      <c r="C29" s="56" t="e">
        <f>IF(OR(LEN(#REF!)={15,18}),IF(MOD(RIGHT(LEFT(#REF!,17)),2),"男","女"),"？")</f>
        <v>#REF!</v>
      </c>
      <c r="D29" s="57" t="str">
        <f>IF(ISERR(DATEVALUE(MID(#REF!,7,4)&amp;"/"&amp;MID(#REF!,11,2)&amp;"/"&amp;MID(#REF!,13,2))),"(无证号)",DATEVALUE(MID(#REF!,7,4)&amp;"/"&amp;MID(#REF!,11,2)&amp;"/"&amp;MID(#REF!,13,2)))</f>
        <v>(无证号)</v>
      </c>
      <c r="E29" s="58" t="s">
        <v>20</v>
      </c>
      <c r="F29" s="58" t="s">
        <v>21</v>
      </c>
      <c r="G29" s="59">
        <v>43647</v>
      </c>
      <c r="H29" s="58" t="s">
        <v>22</v>
      </c>
      <c r="I29" s="58" t="s">
        <v>69</v>
      </c>
      <c r="J29" s="58" t="s">
        <v>24</v>
      </c>
      <c r="K29" s="58"/>
      <c r="L29" s="58"/>
      <c r="M29" s="59"/>
      <c r="N29" s="58"/>
      <c r="O29" s="58"/>
      <c r="P29" s="58"/>
      <c r="Q29" s="66" t="s">
        <v>70</v>
      </c>
      <c r="R29" s="56" t="s">
        <v>71</v>
      </c>
      <c r="S29" s="67">
        <v>72.9</v>
      </c>
      <c r="T29" s="68"/>
      <c r="U29" s="70"/>
    </row>
    <row r="30" spans="1:21" s="47" customFormat="1" ht="31.5" customHeight="1">
      <c r="A30" s="54" t="s">
        <v>87</v>
      </c>
      <c r="B30" s="55" t="s">
        <v>88</v>
      </c>
      <c r="C30" s="56" t="e">
        <f>IF(OR(LEN(#REF!)={15,18}),IF(MOD(RIGHT(LEFT(#REF!,17)),2),"男","女"),"？")</f>
        <v>#REF!</v>
      </c>
      <c r="D30" s="57" t="str">
        <f>IF(ISERR(DATEVALUE(MID(#REF!,7,4)&amp;"/"&amp;MID(#REF!,11,2)&amp;"/"&amp;MID(#REF!,13,2))),"(无证号)",DATEVALUE(MID(#REF!,7,4)&amp;"/"&amp;MID(#REF!,11,2)&amp;"/"&amp;MID(#REF!,13,2)))</f>
        <v>(无证号)</v>
      </c>
      <c r="E30" s="58" t="s">
        <v>20</v>
      </c>
      <c r="F30" s="58" t="s">
        <v>21</v>
      </c>
      <c r="G30" s="59">
        <v>44013</v>
      </c>
      <c r="H30" s="58" t="s">
        <v>22</v>
      </c>
      <c r="I30" s="58" t="s">
        <v>69</v>
      </c>
      <c r="J30" s="58" t="s">
        <v>24</v>
      </c>
      <c r="K30" s="58"/>
      <c r="L30" s="58"/>
      <c r="M30" s="59"/>
      <c r="N30" s="58"/>
      <c r="O30" s="58"/>
      <c r="P30" s="58"/>
      <c r="Q30" s="66" t="s">
        <v>70</v>
      </c>
      <c r="R30" s="56" t="s">
        <v>71</v>
      </c>
      <c r="S30" s="67">
        <v>72.74</v>
      </c>
      <c r="T30" s="68"/>
      <c r="U30" s="70"/>
    </row>
    <row r="31" spans="1:21" s="47" customFormat="1" ht="31.5" customHeight="1">
      <c r="A31" s="54" t="s">
        <v>89</v>
      </c>
      <c r="B31" s="55" t="s">
        <v>90</v>
      </c>
      <c r="C31" s="56" t="e">
        <f>IF(OR(LEN(#REF!)={15,18}),IF(MOD(RIGHT(LEFT(#REF!,17)),2),"男","女"),"？")</f>
        <v>#REF!</v>
      </c>
      <c r="D31" s="57" t="str">
        <f>IF(ISERR(DATEVALUE(MID(#REF!,7,4)&amp;"/"&amp;MID(#REF!,11,2)&amp;"/"&amp;MID(#REF!,13,2))),"(无证号)",DATEVALUE(MID(#REF!,7,4)&amp;"/"&amp;MID(#REF!,11,2)&amp;"/"&amp;MID(#REF!,13,2)))</f>
        <v>(无证号)</v>
      </c>
      <c r="E31" s="58" t="s">
        <v>20</v>
      </c>
      <c r="F31" s="58" t="s">
        <v>21</v>
      </c>
      <c r="G31" s="59">
        <v>44013</v>
      </c>
      <c r="H31" s="58" t="s">
        <v>22</v>
      </c>
      <c r="I31" s="58" t="s">
        <v>69</v>
      </c>
      <c r="J31" s="58" t="s">
        <v>24</v>
      </c>
      <c r="K31" s="58"/>
      <c r="L31" s="58"/>
      <c r="M31" s="59"/>
      <c r="N31" s="58"/>
      <c r="O31" s="58"/>
      <c r="P31" s="58"/>
      <c r="Q31" s="66" t="s">
        <v>70</v>
      </c>
      <c r="R31" s="56" t="s">
        <v>71</v>
      </c>
      <c r="S31" s="67">
        <v>72.52</v>
      </c>
      <c r="T31" s="68"/>
      <c r="U31" s="70"/>
    </row>
    <row r="32" spans="1:21" s="47" customFormat="1" ht="31.5" customHeight="1">
      <c r="A32" s="54" t="s">
        <v>91</v>
      </c>
      <c r="B32" s="55" t="s">
        <v>92</v>
      </c>
      <c r="C32" s="56" t="e">
        <f>IF(OR(LEN(#REF!)={15,18}),IF(MOD(RIGHT(LEFT(#REF!,17)),2),"男","女"),"？")</f>
        <v>#REF!</v>
      </c>
      <c r="D32" s="57" t="str">
        <f>IF(ISERR(DATEVALUE(MID(#REF!,7,4)&amp;"/"&amp;MID(#REF!,11,2)&amp;"/"&amp;MID(#REF!,13,2))),"(无证号)",DATEVALUE(MID(#REF!,7,4)&amp;"/"&amp;MID(#REF!,11,2)&amp;"/"&amp;MID(#REF!,13,2)))</f>
        <v>(无证号)</v>
      </c>
      <c r="E32" s="58" t="s">
        <v>20</v>
      </c>
      <c r="F32" s="58" t="s">
        <v>21</v>
      </c>
      <c r="G32" s="59">
        <v>43282</v>
      </c>
      <c r="H32" s="58" t="s">
        <v>22</v>
      </c>
      <c r="I32" s="58" t="s">
        <v>69</v>
      </c>
      <c r="J32" s="58" t="s">
        <v>24</v>
      </c>
      <c r="K32" s="58"/>
      <c r="L32" s="58"/>
      <c r="M32" s="59"/>
      <c r="N32" s="58"/>
      <c r="O32" s="58"/>
      <c r="P32" s="58"/>
      <c r="Q32" s="66" t="s">
        <v>70</v>
      </c>
      <c r="R32" s="56" t="s">
        <v>71</v>
      </c>
      <c r="S32" s="67">
        <v>72.18</v>
      </c>
      <c r="T32" s="68"/>
      <c r="U32" s="70"/>
    </row>
    <row r="33" spans="1:21" s="47" customFormat="1" ht="31.5" customHeight="1">
      <c r="A33" s="54" t="s">
        <v>93</v>
      </c>
      <c r="B33" s="55" t="s">
        <v>94</v>
      </c>
      <c r="C33" s="56" t="e">
        <f>IF(OR(LEN(#REF!)={15,18}),IF(MOD(RIGHT(LEFT(#REF!,17)),2),"男","女"),"？")</f>
        <v>#REF!</v>
      </c>
      <c r="D33" s="57" t="str">
        <f>IF(ISERR(DATEVALUE(MID(#REF!,7,4)&amp;"/"&amp;MID(#REF!,11,2)&amp;"/"&amp;MID(#REF!,13,2))),"(无证号)",DATEVALUE(MID(#REF!,7,4)&amp;"/"&amp;MID(#REF!,11,2)&amp;"/"&amp;MID(#REF!,13,2)))</f>
        <v>(无证号)</v>
      </c>
      <c r="E33" s="58" t="s">
        <v>20</v>
      </c>
      <c r="F33" s="58" t="s">
        <v>21</v>
      </c>
      <c r="G33" s="59">
        <v>43647</v>
      </c>
      <c r="H33" s="58" t="s">
        <v>22</v>
      </c>
      <c r="I33" s="58" t="s">
        <v>69</v>
      </c>
      <c r="J33" s="58" t="s">
        <v>24</v>
      </c>
      <c r="K33" s="58"/>
      <c r="L33" s="58"/>
      <c r="M33" s="59"/>
      <c r="N33" s="58"/>
      <c r="O33" s="58"/>
      <c r="P33" s="58"/>
      <c r="Q33" s="66" t="s">
        <v>70</v>
      </c>
      <c r="R33" s="56" t="s">
        <v>71</v>
      </c>
      <c r="S33" s="67">
        <v>72.06</v>
      </c>
      <c r="T33" s="68"/>
      <c r="U33" s="70"/>
    </row>
    <row r="34" spans="1:21" s="47" customFormat="1" ht="31.5" customHeight="1">
      <c r="A34" s="54" t="s">
        <v>95</v>
      </c>
      <c r="B34" s="55" t="s">
        <v>96</v>
      </c>
      <c r="C34" s="56" t="e">
        <f>IF(OR(LEN(#REF!)={15,18}),IF(MOD(RIGHT(LEFT(#REF!,17)),2),"男","女"),"？")</f>
        <v>#REF!</v>
      </c>
      <c r="D34" s="57" t="str">
        <f>IF(ISERR(DATEVALUE(MID(#REF!,7,4)&amp;"/"&amp;MID(#REF!,11,2)&amp;"/"&amp;MID(#REF!,13,2))),"(无证号)",DATEVALUE(MID(#REF!,7,4)&amp;"/"&amp;MID(#REF!,11,2)&amp;"/"&amp;MID(#REF!,13,2)))</f>
        <v>(无证号)</v>
      </c>
      <c r="E34" s="58" t="s">
        <v>20</v>
      </c>
      <c r="F34" s="58" t="s">
        <v>21</v>
      </c>
      <c r="G34" s="59">
        <v>43647</v>
      </c>
      <c r="H34" s="58" t="s">
        <v>22</v>
      </c>
      <c r="I34" s="58" t="s">
        <v>69</v>
      </c>
      <c r="J34" s="58" t="s">
        <v>24</v>
      </c>
      <c r="K34" s="58"/>
      <c r="L34" s="58"/>
      <c r="M34" s="59"/>
      <c r="N34" s="58"/>
      <c r="O34" s="58"/>
      <c r="P34" s="58"/>
      <c r="Q34" s="66" t="s">
        <v>70</v>
      </c>
      <c r="R34" s="56" t="s">
        <v>71</v>
      </c>
      <c r="S34" s="67">
        <v>71.72</v>
      </c>
      <c r="T34" s="68"/>
      <c r="U34" s="70"/>
    </row>
    <row r="35" spans="1:21" s="47" customFormat="1" ht="31.5" customHeight="1">
      <c r="A35" s="54" t="s">
        <v>97</v>
      </c>
      <c r="B35" s="55" t="s">
        <v>98</v>
      </c>
      <c r="C35" s="56" t="e">
        <f>IF(OR(LEN(#REF!)={15,18}),IF(MOD(RIGHT(LEFT(#REF!,17)),2),"男","女"),"？")</f>
        <v>#REF!</v>
      </c>
      <c r="D35" s="57" t="str">
        <f>IF(ISERR(DATEVALUE(MID(#REF!,7,4)&amp;"/"&amp;MID(#REF!,11,2)&amp;"/"&amp;MID(#REF!,13,2))),"(无证号)",DATEVALUE(MID(#REF!,7,4)&amp;"/"&amp;MID(#REF!,11,2)&amp;"/"&amp;MID(#REF!,13,2)))</f>
        <v>(无证号)</v>
      </c>
      <c r="E35" s="58" t="s">
        <v>20</v>
      </c>
      <c r="F35" s="58" t="s">
        <v>21</v>
      </c>
      <c r="G35" s="59">
        <v>43282</v>
      </c>
      <c r="H35" s="58" t="s">
        <v>99</v>
      </c>
      <c r="I35" s="58" t="s">
        <v>69</v>
      </c>
      <c r="J35" s="58" t="s">
        <v>24</v>
      </c>
      <c r="K35" s="58"/>
      <c r="L35" s="58"/>
      <c r="M35" s="59"/>
      <c r="N35" s="58"/>
      <c r="O35" s="58"/>
      <c r="P35" s="58"/>
      <c r="Q35" s="66" t="s">
        <v>70</v>
      </c>
      <c r="R35" s="56" t="s">
        <v>71</v>
      </c>
      <c r="S35" s="67">
        <v>71.5</v>
      </c>
      <c r="T35" s="68"/>
      <c r="U35" s="70"/>
    </row>
    <row r="36" spans="1:21" s="47" customFormat="1" ht="31.5" customHeight="1">
      <c r="A36" s="54" t="s">
        <v>100</v>
      </c>
      <c r="B36" s="55" t="s">
        <v>101</v>
      </c>
      <c r="C36" s="56" t="e">
        <f>IF(OR(LEN(#REF!)={15,18}),IF(MOD(RIGHT(LEFT(#REF!,17)),2),"男","女"),"？")</f>
        <v>#REF!</v>
      </c>
      <c r="D36" s="57" t="str">
        <f>IF(ISERR(DATEVALUE(MID(#REF!,7,4)&amp;"/"&amp;MID(#REF!,11,2)&amp;"/"&amp;MID(#REF!,13,2))),"(无证号)",DATEVALUE(MID(#REF!,7,4)&amp;"/"&amp;MID(#REF!,11,2)&amp;"/"&amp;MID(#REF!,13,2)))</f>
        <v>(无证号)</v>
      </c>
      <c r="E36" s="58" t="s">
        <v>20</v>
      </c>
      <c r="F36" s="58" t="s">
        <v>21</v>
      </c>
      <c r="G36" s="59">
        <v>43647</v>
      </c>
      <c r="H36" s="58" t="s">
        <v>22</v>
      </c>
      <c r="I36" s="58" t="s">
        <v>69</v>
      </c>
      <c r="J36" s="58" t="s">
        <v>24</v>
      </c>
      <c r="K36" s="58"/>
      <c r="L36" s="58"/>
      <c r="M36" s="59"/>
      <c r="N36" s="58"/>
      <c r="O36" s="58"/>
      <c r="P36" s="58"/>
      <c r="Q36" s="66" t="s">
        <v>70</v>
      </c>
      <c r="R36" s="56" t="s">
        <v>71</v>
      </c>
      <c r="S36" s="67">
        <v>71.12</v>
      </c>
      <c r="T36" s="68"/>
      <c r="U36" s="70"/>
    </row>
    <row r="37" spans="1:21" s="47" customFormat="1" ht="31.5" customHeight="1">
      <c r="A37" s="54" t="s">
        <v>102</v>
      </c>
      <c r="B37" s="55" t="s">
        <v>103</v>
      </c>
      <c r="C37" s="60" t="e">
        <f>IF(OR(LEN(#REF!)={15,18}),IF(MOD(RIGHT(LEFT(#REF!,17)),2),"男","女"),"？")</f>
        <v>#REF!</v>
      </c>
      <c r="D37" s="59" t="str">
        <f>IF(ISERR(DATEVALUE(MID(#REF!,7,4)&amp;"/"&amp;MID(#REF!,11,2)&amp;"/"&amp;MID(#REF!,13,2))),"(无证号)",DATEVALUE(MID(#REF!,7,4)&amp;"/"&amp;MID(#REF!,11,2)&amp;"/"&amp;MID(#REF!,13,2)))</f>
        <v>(无证号)</v>
      </c>
      <c r="E37" s="58" t="s">
        <v>20</v>
      </c>
      <c r="F37" s="58" t="s">
        <v>21</v>
      </c>
      <c r="G37" s="59">
        <v>39264</v>
      </c>
      <c r="H37" s="58" t="s">
        <v>104</v>
      </c>
      <c r="I37" s="58" t="s">
        <v>105</v>
      </c>
      <c r="J37" s="58" t="s">
        <v>106</v>
      </c>
      <c r="K37" s="58" t="s">
        <v>54</v>
      </c>
      <c r="L37" s="58" t="s">
        <v>55</v>
      </c>
      <c r="M37" s="59">
        <v>41426</v>
      </c>
      <c r="N37" s="58" t="s">
        <v>107</v>
      </c>
      <c r="O37" s="58" t="s">
        <v>108</v>
      </c>
      <c r="P37" s="58" t="s">
        <v>24</v>
      </c>
      <c r="Q37" s="66" t="s">
        <v>70</v>
      </c>
      <c r="R37" s="60" t="s">
        <v>71</v>
      </c>
      <c r="S37" s="67">
        <v>68.06</v>
      </c>
      <c r="T37" s="68"/>
      <c r="U37" s="70"/>
    </row>
    <row r="38" spans="1:21" s="47" customFormat="1" ht="31.5" customHeight="1">
      <c r="A38" s="54" t="s">
        <v>109</v>
      </c>
      <c r="B38" s="55" t="s">
        <v>110</v>
      </c>
      <c r="C38" s="56" t="e">
        <f>IF(OR(LEN(#REF!)={15,18}),IF(MOD(RIGHT(LEFT(#REF!,17)),2),"男","女"),"？")</f>
        <v>#REF!</v>
      </c>
      <c r="D38" s="57" t="str">
        <f>IF(ISERR(DATEVALUE(MID(#REF!,7,4)&amp;"/"&amp;MID(#REF!,11,2)&amp;"/"&amp;MID(#REF!,13,2))),"(无证号)",DATEVALUE(MID(#REF!,7,4)&amp;"/"&amp;MID(#REF!,11,2)&amp;"/"&amp;MID(#REF!,13,2)))</f>
        <v>(无证号)</v>
      </c>
      <c r="E38" s="58" t="s">
        <v>20</v>
      </c>
      <c r="F38" s="58" t="s">
        <v>21</v>
      </c>
      <c r="G38" s="59">
        <v>44013</v>
      </c>
      <c r="H38" s="58" t="s">
        <v>22</v>
      </c>
      <c r="I38" s="58" t="s">
        <v>69</v>
      </c>
      <c r="J38" s="58" t="s">
        <v>24</v>
      </c>
      <c r="K38" s="58"/>
      <c r="L38" s="58"/>
      <c r="M38" s="59"/>
      <c r="N38" s="58"/>
      <c r="O38" s="58"/>
      <c r="P38" s="58"/>
      <c r="Q38" s="66" t="s">
        <v>70</v>
      </c>
      <c r="R38" s="56" t="s">
        <v>71</v>
      </c>
      <c r="S38" s="67">
        <v>52</v>
      </c>
      <c r="T38" s="68"/>
      <c r="U38" s="70"/>
    </row>
    <row r="39" spans="1:21" s="47" customFormat="1" ht="31.5" customHeight="1">
      <c r="A39" s="54" t="s">
        <v>111</v>
      </c>
      <c r="B39" s="55" t="s">
        <v>112</v>
      </c>
      <c r="C39" s="56" t="e">
        <f>IF(OR(LEN(#REF!)={15,18}),IF(MOD(RIGHT(LEFT(#REF!,17)),2),"男","女"),"？")</f>
        <v>#REF!</v>
      </c>
      <c r="D39" s="57" t="str">
        <f>IF(ISERR(DATEVALUE(MID(#REF!,7,4)&amp;"/"&amp;MID(#REF!,11,2)&amp;"/"&amp;MID(#REF!,13,2))),"(无证号)",DATEVALUE(MID(#REF!,7,4)&amp;"/"&amp;MID(#REF!,11,2)&amp;"/"&amp;MID(#REF!,13,2)))</f>
        <v>(无证号)</v>
      </c>
      <c r="E39" s="58" t="s">
        <v>20</v>
      </c>
      <c r="F39" s="58" t="s">
        <v>21</v>
      </c>
      <c r="G39" s="59">
        <v>44013</v>
      </c>
      <c r="H39" s="58" t="s">
        <v>22</v>
      </c>
      <c r="I39" s="58" t="s">
        <v>69</v>
      </c>
      <c r="J39" s="58" t="s">
        <v>24</v>
      </c>
      <c r="K39" s="58"/>
      <c r="L39" s="58"/>
      <c r="M39" s="59"/>
      <c r="N39" s="58"/>
      <c r="O39" s="58"/>
      <c r="P39" s="58"/>
      <c r="Q39" s="66" t="s">
        <v>70</v>
      </c>
      <c r="R39" s="56" t="s">
        <v>71</v>
      </c>
      <c r="S39" s="67">
        <v>0</v>
      </c>
      <c r="T39" s="68"/>
      <c r="U39" s="70"/>
    </row>
    <row r="40" spans="1:21" s="47" customFormat="1" ht="31.5" customHeight="1">
      <c r="A40" s="54" t="s">
        <v>113</v>
      </c>
      <c r="B40" s="55" t="s">
        <v>114</v>
      </c>
      <c r="C40" s="56" t="e">
        <f>IF(OR(LEN(#REF!)={15,18}),IF(MOD(RIGHT(LEFT(#REF!,17)),2),"男","女"),"？")</f>
        <v>#REF!</v>
      </c>
      <c r="D40" s="57" t="str">
        <f>IF(ISERR(DATEVALUE(MID(#REF!,7,4)&amp;"/"&amp;MID(#REF!,11,2)&amp;"/"&amp;MID(#REF!,13,2))),"(无证号)",DATEVALUE(MID(#REF!,7,4)&amp;"/"&amp;MID(#REF!,11,2)&amp;"/"&amp;MID(#REF!,13,2)))</f>
        <v>(无证号)</v>
      </c>
      <c r="E40" s="58" t="s">
        <v>20</v>
      </c>
      <c r="F40" s="58" t="s">
        <v>21</v>
      </c>
      <c r="G40" s="59">
        <v>43282</v>
      </c>
      <c r="H40" s="58" t="s">
        <v>22</v>
      </c>
      <c r="I40" s="58" t="s">
        <v>115</v>
      </c>
      <c r="J40" s="58" t="s">
        <v>24</v>
      </c>
      <c r="K40" s="58"/>
      <c r="L40" s="58"/>
      <c r="M40" s="59"/>
      <c r="N40" s="58"/>
      <c r="O40" s="58"/>
      <c r="P40" s="58"/>
      <c r="Q40" s="66" t="s">
        <v>116</v>
      </c>
      <c r="R40" s="56" t="s">
        <v>117</v>
      </c>
      <c r="S40" s="67">
        <v>89.26</v>
      </c>
      <c r="T40" s="68">
        <v>1</v>
      </c>
      <c r="U40" s="71" t="s">
        <v>27</v>
      </c>
    </row>
    <row r="41" spans="1:21" s="47" customFormat="1" ht="31.5" customHeight="1">
      <c r="A41" s="54" t="s">
        <v>118</v>
      </c>
      <c r="B41" s="55" t="s">
        <v>119</v>
      </c>
      <c r="C41" s="56" t="e">
        <f>IF(OR(LEN(#REF!)={15,18}),IF(MOD(RIGHT(LEFT(#REF!,17)),2),"男","女"),"？")</f>
        <v>#REF!</v>
      </c>
      <c r="D41" s="57" t="str">
        <f>IF(ISERR(DATEVALUE(MID(#REF!,7,4)&amp;"/"&amp;MID(#REF!,11,2)&amp;"/"&amp;MID(#REF!,13,2))),"(无证号)",DATEVALUE(MID(#REF!,7,4)&amp;"/"&amp;MID(#REF!,11,2)&amp;"/"&amp;MID(#REF!,13,2)))</f>
        <v>(无证号)</v>
      </c>
      <c r="E41" s="58" t="s">
        <v>20</v>
      </c>
      <c r="F41" s="58" t="s">
        <v>21</v>
      </c>
      <c r="G41" s="59">
        <v>43647</v>
      </c>
      <c r="H41" s="58" t="s">
        <v>22</v>
      </c>
      <c r="I41" s="58" t="s">
        <v>115</v>
      </c>
      <c r="J41" s="58" t="s">
        <v>24</v>
      </c>
      <c r="K41" s="58"/>
      <c r="L41" s="58"/>
      <c r="M41" s="59"/>
      <c r="N41" s="58"/>
      <c r="O41" s="58"/>
      <c r="P41" s="58"/>
      <c r="Q41" s="66" t="s">
        <v>116</v>
      </c>
      <c r="R41" s="56" t="s">
        <v>117</v>
      </c>
      <c r="S41" s="67">
        <v>88.64</v>
      </c>
      <c r="T41" s="68">
        <v>2</v>
      </c>
      <c r="U41" s="71" t="s">
        <v>27</v>
      </c>
    </row>
    <row r="42" spans="1:21" s="47" customFormat="1" ht="31.5" customHeight="1">
      <c r="A42" s="54" t="s">
        <v>120</v>
      </c>
      <c r="B42" s="55" t="s">
        <v>121</v>
      </c>
      <c r="C42" s="56" t="e">
        <f>IF(OR(LEN(#REF!)={15,18}),IF(MOD(RIGHT(LEFT(#REF!,17)),2),"男","女"),"？")</f>
        <v>#REF!</v>
      </c>
      <c r="D42" s="57" t="str">
        <f>IF(ISERR(DATEVALUE(MID(#REF!,7,4)&amp;"/"&amp;MID(#REF!,11,2)&amp;"/"&amp;MID(#REF!,13,2))),"(无证号)",DATEVALUE(MID(#REF!,7,4)&amp;"/"&amp;MID(#REF!,11,2)&amp;"/"&amp;MID(#REF!,13,2)))</f>
        <v>(无证号)</v>
      </c>
      <c r="E42" s="58" t="s">
        <v>20</v>
      </c>
      <c r="F42" s="58" t="s">
        <v>21</v>
      </c>
      <c r="G42" s="59">
        <v>44013</v>
      </c>
      <c r="H42" s="58" t="s">
        <v>22</v>
      </c>
      <c r="I42" s="58" t="s">
        <v>115</v>
      </c>
      <c r="J42" s="58" t="s">
        <v>24</v>
      </c>
      <c r="K42" s="58"/>
      <c r="L42" s="58"/>
      <c r="M42" s="59"/>
      <c r="N42" s="58"/>
      <c r="O42" s="58"/>
      <c r="P42" s="58"/>
      <c r="Q42" s="66" t="s">
        <v>116</v>
      </c>
      <c r="R42" s="56" t="s">
        <v>117</v>
      </c>
      <c r="S42" s="67">
        <v>88.36</v>
      </c>
      <c r="T42" s="68">
        <v>3</v>
      </c>
      <c r="U42" s="71" t="s">
        <v>27</v>
      </c>
    </row>
    <row r="43" spans="1:21" s="47" customFormat="1" ht="31.5" customHeight="1">
      <c r="A43" s="54" t="s">
        <v>122</v>
      </c>
      <c r="B43" s="55" t="s">
        <v>123</v>
      </c>
      <c r="C43" s="56" t="e">
        <f>IF(OR(LEN(#REF!)={15,18}),IF(MOD(RIGHT(LEFT(#REF!,17)),2),"男","女"),"？")</f>
        <v>#REF!</v>
      </c>
      <c r="D43" s="57" t="str">
        <f>IF(ISERR(DATEVALUE(MID(#REF!,7,4)&amp;"/"&amp;MID(#REF!,11,2)&amp;"/"&amp;MID(#REF!,13,2))),"(无证号)",DATEVALUE(MID(#REF!,7,4)&amp;"/"&amp;MID(#REF!,11,2)&amp;"/"&amp;MID(#REF!,13,2)))</f>
        <v>(无证号)</v>
      </c>
      <c r="E43" s="58" t="s">
        <v>20</v>
      </c>
      <c r="F43" s="58" t="s">
        <v>21</v>
      </c>
      <c r="G43" s="59">
        <v>43282</v>
      </c>
      <c r="H43" s="58" t="s">
        <v>22</v>
      </c>
      <c r="I43" s="58" t="s">
        <v>115</v>
      </c>
      <c r="J43" s="58" t="s">
        <v>24</v>
      </c>
      <c r="K43" s="58"/>
      <c r="L43" s="58"/>
      <c r="M43" s="59"/>
      <c r="N43" s="58"/>
      <c r="O43" s="58"/>
      <c r="P43" s="58"/>
      <c r="Q43" s="66" t="s">
        <v>116</v>
      </c>
      <c r="R43" s="56" t="s">
        <v>117</v>
      </c>
      <c r="S43" s="67">
        <v>88.34</v>
      </c>
      <c r="T43" s="68"/>
      <c r="U43" s="70"/>
    </row>
    <row r="44" spans="1:21" s="47" customFormat="1" ht="31.5" customHeight="1">
      <c r="A44" s="54" t="s">
        <v>124</v>
      </c>
      <c r="B44" s="55" t="s">
        <v>125</v>
      </c>
      <c r="C44" s="56" t="e">
        <f>IF(OR(LEN(#REF!)={15,18}),IF(MOD(RIGHT(LEFT(#REF!,17)),2),"男","女"),"？")</f>
        <v>#REF!</v>
      </c>
      <c r="D44" s="57" t="str">
        <f>IF(ISERR(DATEVALUE(MID(#REF!,7,4)&amp;"/"&amp;MID(#REF!,11,2)&amp;"/"&amp;MID(#REF!,13,2))),"(无证号)",DATEVALUE(MID(#REF!,7,4)&amp;"/"&amp;MID(#REF!,11,2)&amp;"/"&amp;MID(#REF!,13,2)))</f>
        <v>(无证号)</v>
      </c>
      <c r="E44" s="58" t="s">
        <v>20</v>
      </c>
      <c r="F44" s="58" t="s">
        <v>21</v>
      </c>
      <c r="G44" s="59">
        <v>43647</v>
      </c>
      <c r="H44" s="58" t="s">
        <v>22</v>
      </c>
      <c r="I44" s="58" t="s">
        <v>115</v>
      </c>
      <c r="J44" s="58" t="s">
        <v>24</v>
      </c>
      <c r="K44" s="58"/>
      <c r="L44" s="58"/>
      <c r="M44" s="59"/>
      <c r="N44" s="58"/>
      <c r="O44" s="58"/>
      <c r="P44" s="58"/>
      <c r="Q44" s="66" t="s">
        <v>116</v>
      </c>
      <c r="R44" s="56" t="s">
        <v>117</v>
      </c>
      <c r="S44" s="67">
        <v>88</v>
      </c>
      <c r="T44" s="68"/>
      <c r="U44" s="70"/>
    </row>
    <row r="45" spans="1:21" s="47" customFormat="1" ht="31.5" customHeight="1">
      <c r="A45" s="54" t="s">
        <v>126</v>
      </c>
      <c r="B45" s="55" t="s">
        <v>127</v>
      </c>
      <c r="C45" s="56" t="e">
        <f>IF(OR(LEN(#REF!)={15,18}),IF(MOD(RIGHT(LEFT(#REF!,17)),2),"男","女"),"？")</f>
        <v>#REF!</v>
      </c>
      <c r="D45" s="57" t="str">
        <f>IF(ISERR(DATEVALUE(MID(#REF!,7,4)&amp;"/"&amp;MID(#REF!,11,2)&amp;"/"&amp;MID(#REF!,13,2))),"(无证号)",DATEVALUE(MID(#REF!,7,4)&amp;"/"&amp;MID(#REF!,11,2)&amp;"/"&amp;MID(#REF!,13,2)))</f>
        <v>(无证号)</v>
      </c>
      <c r="E45" s="58" t="s">
        <v>20</v>
      </c>
      <c r="F45" s="58" t="s">
        <v>21</v>
      </c>
      <c r="G45" s="59">
        <v>42186</v>
      </c>
      <c r="H45" s="58" t="s">
        <v>128</v>
      </c>
      <c r="I45" s="58" t="s">
        <v>115</v>
      </c>
      <c r="J45" s="58" t="s">
        <v>24</v>
      </c>
      <c r="K45" s="58"/>
      <c r="L45" s="58"/>
      <c r="M45" s="59"/>
      <c r="N45" s="58"/>
      <c r="O45" s="58"/>
      <c r="P45" s="58"/>
      <c r="Q45" s="66" t="s">
        <v>116</v>
      </c>
      <c r="R45" s="56" t="s">
        <v>117</v>
      </c>
      <c r="S45" s="67">
        <v>87.42</v>
      </c>
      <c r="T45" s="68"/>
      <c r="U45" s="70"/>
    </row>
    <row r="46" spans="1:21" s="47" customFormat="1" ht="31.5" customHeight="1">
      <c r="A46" s="54" t="s">
        <v>129</v>
      </c>
      <c r="B46" s="55" t="s">
        <v>130</v>
      </c>
      <c r="C46" s="56" t="e">
        <f>IF(OR(LEN(#REF!)={15,18}),IF(MOD(RIGHT(LEFT(#REF!,17)),2),"男","女"),"？")</f>
        <v>#REF!</v>
      </c>
      <c r="D46" s="57" t="str">
        <f>IF(ISERR(DATEVALUE(MID(#REF!,7,4)&amp;"/"&amp;MID(#REF!,11,2)&amp;"/"&amp;MID(#REF!,13,2))),"(无证号)",DATEVALUE(MID(#REF!,7,4)&amp;"/"&amp;MID(#REF!,11,2)&amp;"/"&amp;MID(#REF!,13,2)))</f>
        <v>(无证号)</v>
      </c>
      <c r="E46" s="58" t="s">
        <v>20</v>
      </c>
      <c r="F46" s="58" t="s">
        <v>21</v>
      </c>
      <c r="G46" s="59">
        <v>44013</v>
      </c>
      <c r="H46" s="58" t="s">
        <v>22</v>
      </c>
      <c r="I46" s="58" t="s">
        <v>115</v>
      </c>
      <c r="J46" s="58" t="s">
        <v>24</v>
      </c>
      <c r="K46" s="58"/>
      <c r="L46" s="58"/>
      <c r="M46" s="59"/>
      <c r="N46" s="58"/>
      <c r="O46" s="58"/>
      <c r="P46" s="58"/>
      <c r="Q46" s="66" t="s">
        <v>116</v>
      </c>
      <c r="R46" s="56" t="s">
        <v>117</v>
      </c>
      <c r="S46" s="67">
        <v>85.68</v>
      </c>
      <c r="T46" s="68"/>
      <c r="U46" s="70"/>
    </row>
    <row r="47" spans="1:21" s="47" customFormat="1" ht="36" customHeight="1">
      <c r="A47" s="54" t="s">
        <v>131</v>
      </c>
      <c r="B47" s="55" t="s">
        <v>132</v>
      </c>
      <c r="C47" s="60" t="e">
        <f>IF(OR(LEN(#REF!)={15,18}),IF(MOD(RIGHT(LEFT(#REF!,17)),2),"男","女"),"？")</f>
        <v>#REF!</v>
      </c>
      <c r="D47" s="59" t="str">
        <f>IF(ISERR(DATEVALUE(MID(#REF!,7,4)&amp;"/"&amp;MID(#REF!,11,2)&amp;"/"&amp;MID(#REF!,13,2))),"(无证号)",DATEVALUE(MID(#REF!,7,4)&amp;"/"&amp;MID(#REF!,11,2)&amp;"/"&amp;MID(#REF!,13,2)))</f>
        <v>(无证号)</v>
      </c>
      <c r="E47" s="58" t="s">
        <v>20</v>
      </c>
      <c r="F47" s="58" t="s">
        <v>21</v>
      </c>
      <c r="G47" s="59">
        <v>43282</v>
      </c>
      <c r="H47" s="58" t="s">
        <v>133</v>
      </c>
      <c r="I47" s="58" t="s">
        <v>115</v>
      </c>
      <c r="J47" s="58" t="s">
        <v>24</v>
      </c>
      <c r="K47" s="58" t="s">
        <v>54</v>
      </c>
      <c r="L47" s="58" t="s">
        <v>55</v>
      </c>
      <c r="M47" s="59">
        <v>44013</v>
      </c>
      <c r="N47" s="58" t="s">
        <v>22</v>
      </c>
      <c r="O47" s="58" t="s">
        <v>134</v>
      </c>
      <c r="P47" s="58" t="s">
        <v>24</v>
      </c>
      <c r="Q47" s="66" t="s">
        <v>116</v>
      </c>
      <c r="R47" s="60" t="s">
        <v>117</v>
      </c>
      <c r="S47" s="67">
        <v>85.5</v>
      </c>
      <c r="T47" s="68"/>
      <c r="U47" s="70"/>
    </row>
    <row r="48" spans="1:21" s="47" customFormat="1" ht="31.5" customHeight="1">
      <c r="A48" s="54" t="s">
        <v>135</v>
      </c>
      <c r="B48" s="55" t="s">
        <v>136</v>
      </c>
      <c r="C48" s="56" t="e">
        <f>IF(OR(LEN(#REF!)={15,18}),IF(MOD(RIGHT(LEFT(#REF!,17)),2),"男","女"),"？")</f>
        <v>#REF!</v>
      </c>
      <c r="D48" s="57" t="str">
        <f>IF(ISERR(DATEVALUE(MID(#REF!,7,4)&amp;"/"&amp;MID(#REF!,11,2)&amp;"/"&amp;MID(#REF!,13,2))),"(无证号)",DATEVALUE(MID(#REF!,7,4)&amp;"/"&amp;MID(#REF!,11,2)&amp;"/"&amp;MID(#REF!,13,2)))</f>
        <v>(无证号)</v>
      </c>
      <c r="E48" s="58" t="s">
        <v>20</v>
      </c>
      <c r="F48" s="58" t="s">
        <v>21</v>
      </c>
      <c r="G48" s="59">
        <v>44013</v>
      </c>
      <c r="H48" s="58" t="s">
        <v>22</v>
      </c>
      <c r="I48" s="58" t="s">
        <v>115</v>
      </c>
      <c r="J48" s="58" t="s">
        <v>24</v>
      </c>
      <c r="K48" s="58"/>
      <c r="L48" s="58"/>
      <c r="M48" s="59"/>
      <c r="N48" s="58"/>
      <c r="O48" s="58"/>
      <c r="P48" s="58"/>
      <c r="Q48" s="66" t="s">
        <v>116</v>
      </c>
      <c r="R48" s="56" t="s">
        <v>117</v>
      </c>
      <c r="S48" s="67">
        <v>84.4</v>
      </c>
      <c r="T48" s="68"/>
      <c r="U48" s="70"/>
    </row>
    <row r="49" spans="1:21" s="47" customFormat="1" ht="31.5" customHeight="1">
      <c r="A49" s="54" t="s">
        <v>137</v>
      </c>
      <c r="B49" s="55" t="s">
        <v>138</v>
      </c>
      <c r="C49" s="56" t="e">
        <f>IF(OR(LEN(#REF!)={15,18}),IF(MOD(RIGHT(LEFT(#REF!,17)),2),"男","女"),"？")</f>
        <v>#REF!</v>
      </c>
      <c r="D49" s="57" t="str">
        <f>IF(ISERR(DATEVALUE(MID(#REF!,7,4)&amp;"/"&amp;MID(#REF!,11,2)&amp;"/"&amp;MID(#REF!,13,2))),"(无证号)",DATEVALUE(MID(#REF!,7,4)&amp;"/"&amp;MID(#REF!,11,2)&amp;"/"&amp;MID(#REF!,13,2)))</f>
        <v>(无证号)</v>
      </c>
      <c r="E49" s="58" t="s">
        <v>20</v>
      </c>
      <c r="F49" s="58" t="s">
        <v>21</v>
      </c>
      <c r="G49" s="59">
        <v>44013</v>
      </c>
      <c r="H49" s="58" t="s">
        <v>22</v>
      </c>
      <c r="I49" s="58" t="s">
        <v>115</v>
      </c>
      <c r="J49" s="58" t="s">
        <v>24</v>
      </c>
      <c r="K49" s="58"/>
      <c r="L49" s="58"/>
      <c r="M49" s="59"/>
      <c r="N49" s="58"/>
      <c r="O49" s="58"/>
      <c r="P49" s="58"/>
      <c r="Q49" s="66" t="s">
        <v>116</v>
      </c>
      <c r="R49" s="56" t="s">
        <v>117</v>
      </c>
      <c r="S49" s="67">
        <v>83.84</v>
      </c>
      <c r="T49" s="68"/>
      <c r="U49" s="70"/>
    </row>
    <row r="50" spans="1:21" s="47" customFormat="1" ht="31.5" customHeight="1">
      <c r="A50" s="54" t="s">
        <v>139</v>
      </c>
      <c r="B50" s="55" t="s">
        <v>140</v>
      </c>
      <c r="C50" s="56" t="e">
        <f>IF(OR(LEN(#REF!)={15,18}),IF(MOD(RIGHT(LEFT(#REF!,17)),2),"男","女"),"？")</f>
        <v>#REF!</v>
      </c>
      <c r="D50" s="57" t="str">
        <f>IF(ISERR(DATEVALUE(MID(#REF!,7,4)&amp;"/"&amp;MID(#REF!,11,2)&amp;"/"&amp;MID(#REF!,13,2))),"(无证号)",DATEVALUE(MID(#REF!,7,4)&amp;"/"&amp;MID(#REF!,11,2)&amp;"/"&amp;MID(#REF!,13,2)))</f>
        <v>(无证号)</v>
      </c>
      <c r="E50" s="58" t="s">
        <v>20</v>
      </c>
      <c r="F50" s="58" t="s">
        <v>21</v>
      </c>
      <c r="G50" s="59">
        <v>44013</v>
      </c>
      <c r="H50" s="58" t="s">
        <v>22</v>
      </c>
      <c r="I50" s="58" t="s">
        <v>115</v>
      </c>
      <c r="J50" s="58" t="s">
        <v>24</v>
      </c>
      <c r="K50" s="58"/>
      <c r="L50" s="58"/>
      <c r="M50" s="59"/>
      <c r="N50" s="58"/>
      <c r="O50" s="58"/>
      <c r="P50" s="58"/>
      <c r="Q50" s="66" t="s">
        <v>116</v>
      </c>
      <c r="R50" s="56" t="s">
        <v>117</v>
      </c>
      <c r="S50" s="67">
        <v>83.34</v>
      </c>
      <c r="T50" s="68"/>
      <c r="U50" s="70"/>
    </row>
    <row r="51" spans="1:21" s="47" customFormat="1" ht="31.5" customHeight="1">
      <c r="A51" s="54" t="s">
        <v>141</v>
      </c>
      <c r="B51" s="55" t="s">
        <v>142</v>
      </c>
      <c r="C51" s="56" t="e">
        <f>IF(OR(LEN(#REF!)={15,18}),IF(MOD(RIGHT(LEFT(#REF!,17)),2),"男","女"),"？")</f>
        <v>#REF!</v>
      </c>
      <c r="D51" s="57" t="str">
        <f>IF(ISERR(DATEVALUE(MID(#REF!,7,4)&amp;"/"&amp;MID(#REF!,11,2)&amp;"/"&amp;MID(#REF!,13,2))),"(无证号)",DATEVALUE(MID(#REF!,7,4)&amp;"/"&amp;MID(#REF!,11,2)&amp;"/"&amp;MID(#REF!,13,2)))</f>
        <v>(无证号)</v>
      </c>
      <c r="E51" s="58" t="s">
        <v>20</v>
      </c>
      <c r="F51" s="58" t="s">
        <v>21</v>
      </c>
      <c r="G51" s="59">
        <v>44013</v>
      </c>
      <c r="H51" s="58" t="s">
        <v>22</v>
      </c>
      <c r="I51" s="58" t="s">
        <v>115</v>
      </c>
      <c r="J51" s="58" t="s">
        <v>24</v>
      </c>
      <c r="K51" s="58"/>
      <c r="L51" s="58"/>
      <c r="M51" s="59"/>
      <c r="N51" s="58"/>
      <c r="O51" s="58"/>
      <c r="P51" s="58"/>
      <c r="Q51" s="66" t="s">
        <v>116</v>
      </c>
      <c r="R51" s="56" t="s">
        <v>117</v>
      </c>
      <c r="S51" s="67">
        <v>83.16</v>
      </c>
      <c r="T51" s="68"/>
      <c r="U51" s="70"/>
    </row>
    <row r="52" spans="1:21" s="47" customFormat="1" ht="31.5" customHeight="1">
      <c r="A52" s="54" t="s">
        <v>143</v>
      </c>
      <c r="B52" s="55" t="s">
        <v>144</v>
      </c>
      <c r="C52" s="56" t="e">
        <f>IF(OR(LEN(#REF!)={15,18}),IF(MOD(RIGHT(LEFT(#REF!,17)),2),"男","女"),"？")</f>
        <v>#REF!</v>
      </c>
      <c r="D52" s="57" t="str">
        <f>IF(ISERR(DATEVALUE(MID(#REF!,7,4)&amp;"/"&amp;MID(#REF!,11,2)&amp;"/"&amp;MID(#REF!,13,2))),"(无证号)",DATEVALUE(MID(#REF!,7,4)&amp;"/"&amp;MID(#REF!,11,2)&amp;"/"&amp;MID(#REF!,13,2)))</f>
        <v>(无证号)</v>
      </c>
      <c r="E52" s="58" t="s">
        <v>20</v>
      </c>
      <c r="F52" s="58" t="s">
        <v>21</v>
      </c>
      <c r="G52" s="59">
        <v>44013</v>
      </c>
      <c r="H52" s="58" t="s">
        <v>22</v>
      </c>
      <c r="I52" s="58" t="s">
        <v>115</v>
      </c>
      <c r="J52" s="58" t="s">
        <v>24</v>
      </c>
      <c r="K52" s="58"/>
      <c r="L52" s="58"/>
      <c r="M52" s="59"/>
      <c r="N52" s="58"/>
      <c r="O52" s="58"/>
      <c r="P52" s="58"/>
      <c r="Q52" s="66" t="s">
        <v>116</v>
      </c>
      <c r="R52" s="56" t="s">
        <v>117</v>
      </c>
      <c r="S52" s="67">
        <v>82.54</v>
      </c>
      <c r="T52" s="68"/>
      <c r="U52" s="70"/>
    </row>
    <row r="53" spans="1:21" s="47" customFormat="1" ht="31.5" customHeight="1">
      <c r="A53" s="54" t="s">
        <v>145</v>
      </c>
      <c r="B53" s="55" t="s">
        <v>146</v>
      </c>
      <c r="C53" s="56" t="e">
        <f>IF(OR(LEN(#REF!)={15,18}),IF(MOD(RIGHT(LEFT(#REF!,17)),2),"男","女"),"？")</f>
        <v>#REF!</v>
      </c>
      <c r="D53" s="57" t="str">
        <f>IF(ISERR(DATEVALUE(MID(#REF!,7,4)&amp;"/"&amp;MID(#REF!,11,2)&amp;"/"&amp;MID(#REF!,13,2))),"(无证号)",DATEVALUE(MID(#REF!,7,4)&amp;"/"&amp;MID(#REF!,11,2)&amp;"/"&amp;MID(#REF!,13,2)))</f>
        <v>(无证号)</v>
      </c>
      <c r="E53" s="58" t="s">
        <v>20</v>
      </c>
      <c r="F53" s="58" t="s">
        <v>21</v>
      </c>
      <c r="G53" s="59">
        <v>43647</v>
      </c>
      <c r="H53" s="58" t="s">
        <v>22</v>
      </c>
      <c r="I53" s="58" t="s">
        <v>115</v>
      </c>
      <c r="J53" s="58" t="s">
        <v>24</v>
      </c>
      <c r="K53" s="58"/>
      <c r="L53" s="58"/>
      <c r="M53" s="59"/>
      <c r="N53" s="58"/>
      <c r="O53" s="58"/>
      <c r="P53" s="58"/>
      <c r="Q53" s="66" t="s">
        <v>116</v>
      </c>
      <c r="R53" s="56" t="s">
        <v>117</v>
      </c>
      <c r="S53" s="67">
        <v>82.14</v>
      </c>
      <c r="T53" s="68"/>
      <c r="U53" s="70"/>
    </row>
    <row r="54" spans="1:21" s="47" customFormat="1" ht="31.5" customHeight="1">
      <c r="A54" s="54" t="s">
        <v>147</v>
      </c>
      <c r="B54" s="55" t="s">
        <v>148</v>
      </c>
      <c r="C54" s="56" t="e">
        <f>IF(OR(LEN(#REF!)={15,18}),IF(MOD(RIGHT(LEFT(#REF!,17)),2),"男","女"),"？")</f>
        <v>#REF!</v>
      </c>
      <c r="D54" s="57" t="str">
        <f>IF(ISERR(DATEVALUE(MID(#REF!,7,4)&amp;"/"&amp;MID(#REF!,11,2)&amp;"/"&amp;MID(#REF!,13,2))),"(无证号)",DATEVALUE(MID(#REF!,7,4)&amp;"/"&amp;MID(#REF!,11,2)&amp;"/"&amp;MID(#REF!,13,2)))</f>
        <v>(无证号)</v>
      </c>
      <c r="E54" s="58" t="s">
        <v>20</v>
      </c>
      <c r="F54" s="58" t="s">
        <v>21</v>
      </c>
      <c r="G54" s="59">
        <v>44013</v>
      </c>
      <c r="H54" s="58" t="s">
        <v>22</v>
      </c>
      <c r="I54" s="58" t="s">
        <v>115</v>
      </c>
      <c r="J54" s="58" t="s">
        <v>24</v>
      </c>
      <c r="K54" s="58"/>
      <c r="L54" s="58"/>
      <c r="M54" s="59"/>
      <c r="N54" s="58"/>
      <c r="O54" s="58"/>
      <c r="P54" s="58"/>
      <c r="Q54" s="66" t="s">
        <v>116</v>
      </c>
      <c r="R54" s="56" t="s">
        <v>117</v>
      </c>
      <c r="S54" s="67">
        <v>81.34</v>
      </c>
      <c r="T54" s="68"/>
      <c r="U54" s="70"/>
    </row>
    <row r="55" spans="1:21" s="47" customFormat="1" ht="31.5" customHeight="1">
      <c r="A55" s="54" t="s">
        <v>149</v>
      </c>
      <c r="B55" s="55" t="s">
        <v>150</v>
      </c>
      <c r="C55" s="56" t="e">
        <f>IF(OR(LEN(#REF!)={15,18}),IF(MOD(RIGHT(LEFT(#REF!,17)),2),"男","女"),"？")</f>
        <v>#REF!</v>
      </c>
      <c r="D55" s="57" t="str">
        <f>IF(ISERR(DATEVALUE(MID(#REF!,7,4)&amp;"/"&amp;MID(#REF!,11,2)&amp;"/"&amp;MID(#REF!,13,2))),"(无证号)",DATEVALUE(MID(#REF!,7,4)&amp;"/"&amp;MID(#REF!,11,2)&amp;"/"&amp;MID(#REF!,13,2)))</f>
        <v>(无证号)</v>
      </c>
      <c r="E55" s="58" t="s">
        <v>20</v>
      </c>
      <c r="F55" s="58" t="s">
        <v>21</v>
      </c>
      <c r="G55" s="59">
        <v>44013</v>
      </c>
      <c r="H55" s="58" t="s">
        <v>22</v>
      </c>
      <c r="I55" s="58" t="s">
        <v>115</v>
      </c>
      <c r="J55" s="58" t="s">
        <v>24</v>
      </c>
      <c r="K55" s="58"/>
      <c r="L55" s="58"/>
      <c r="M55" s="59"/>
      <c r="N55" s="58"/>
      <c r="O55" s="58"/>
      <c r="P55" s="58"/>
      <c r="Q55" s="66" t="s">
        <v>116</v>
      </c>
      <c r="R55" s="56" t="s">
        <v>117</v>
      </c>
      <c r="S55" s="67">
        <v>80.32</v>
      </c>
      <c r="T55" s="68"/>
      <c r="U55" s="70"/>
    </row>
    <row r="56" spans="1:21" s="47" customFormat="1" ht="31.5" customHeight="1">
      <c r="A56" s="54" t="s">
        <v>151</v>
      </c>
      <c r="B56" s="55" t="s">
        <v>152</v>
      </c>
      <c r="C56" s="56" t="e">
        <f>IF(OR(LEN(#REF!)={15,18}),IF(MOD(RIGHT(LEFT(#REF!,17)),2),"男","女"),"？")</f>
        <v>#REF!</v>
      </c>
      <c r="D56" s="57" t="str">
        <f>IF(ISERR(DATEVALUE(MID(#REF!,7,4)&amp;"/"&amp;MID(#REF!,11,2)&amp;"/"&amp;MID(#REF!,13,2))),"(无证号)",DATEVALUE(MID(#REF!,7,4)&amp;"/"&amp;MID(#REF!,11,2)&amp;"/"&amp;MID(#REF!,13,2)))</f>
        <v>(无证号)</v>
      </c>
      <c r="E56" s="58" t="s">
        <v>20</v>
      </c>
      <c r="F56" s="58" t="s">
        <v>21</v>
      </c>
      <c r="G56" s="59">
        <v>44013</v>
      </c>
      <c r="H56" s="58" t="s">
        <v>22</v>
      </c>
      <c r="I56" s="58" t="s">
        <v>115</v>
      </c>
      <c r="J56" s="58" t="s">
        <v>24</v>
      </c>
      <c r="K56" s="58"/>
      <c r="L56" s="58"/>
      <c r="M56" s="59"/>
      <c r="N56" s="58"/>
      <c r="O56" s="58"/>
      <c r="P56" s="58"/>
      <c r="Q56" s="66" t="s">
        <v>116</v>
      </c>
      <c r="R56" s="56" t="s">
        <v>117</v>
      </c>
      <c r="S56" s="67">
        <v>80.24</v>
      </c>
      <c r="T56" s="68"/>
      <c r="U56" s="70"/>
    </row>
    <row r="57" spans="1:21" s="47" customFormat="1" ht="31.5" customHeight="1">
      <c r="A57" s="54" t="s">
        <v>153</v>
      </c>
      <c r="B57" s="55" t="s">
        <v>154</v>
      </c>
      <c r="C57" s="56" t="e">
        <f>IF(OR(LEN(#REF!)={15,18}),IF(MOD(RIGHT(LEFT(#REF!,17)),2),"男","女"),"？")</f>
        <v>#REF!</v>
      </c>
      <c r="D57" s="57" t="str">
        <f>IF(ISERR(DATEVALUE(MID(#REF!,7,4)&amp;"/"&amp;MID(#REF!,11,2)&amp;"/"&amp;MID(#REF!,13,2))),"(无证号)",DATEVALUE(MID(#REF!,7,4)&amp;"/"&amp;MID(#REF!,11,2)&amp;"/"&amp;MID(#REF!,13,2)))</f>
        <v>(无证号)</v>
      </c>
      <c r="E57" s="58" t="s">
        <v>20</v>
      </c>
      <c r="F57" s="58" t="s">
        <v>21</v>
      </c>
      <c r="G57" s="59">
        <v>43617</v>
      </c>
      <c r="H57" s="58" t="s">
        <v>128</v>
      </c>
      <c r="I57" s="58" t="s">
        <v>115</v>
      </c>
      <c r="J57" s="58" t="s">
        <v>24</v>
      </c>
      <c r="K57" s="58"/>
      <c r="L57" s="58"/>
      <c r="M57" s="59"/>
      <c r="N57" s="58"/>
      <c r="O57" s="58"/>
      <c r="P57" s="58"/>
      <c r="Q57" s="66" t="s">
        <v>116</v>
      </c>
      <c r="R57" s="56" t="s">
        <v>117</v>
      </c>
      <c r="S57" s="67">
        <v>77.74</v>
      </c>
      <c r="T57" s="68"/>
      <c r="U57" s="70"/>
    </row>
    <row r="58" spans="1:21" s="47" customFormat="1" ht="31.5" customHeight="1">
      <c r="A58" s="54" t="s">
        <v>155</v>
      </c>
      <c r="B58" s="55" t="s">
        <v>156</v>
      </c>
      <c r="C58" s="56" t="e">
        <f>IF(OR(LEN(#REF!)={15,18}),IF(MOD(RIGHT(LEFT(#REF!,17)),2),"男","女"),"？")</f>
        <v>#REF!</v>
      </c>
      <c r="D58" s="57" t="str">
        <f>IF(ISERR(DATEVALUE(MID(#REF!,7,4)&amp;"/"&amp;MID(#REF!,11,2)&amp;"/"&amp;MID(#REF!,13,2))),"(无证号)",DATEVALUE(MID(#REF!,7,4)&amp;"/"&amp;MID(#REF!,11,2)&amp;"/"&amp;MID(#REF!,13,2)))</f>
        <v>(无证号)</v>
      </c>
      <c r="E58" s="58" t="s">
        <v>20</v>
      </c>
      <c r="F58" s="58" t="s">
        <v>21</v>
      </c>
      <c r="G58" s="59">
        <v>44013</v>
      </c>
      <c r="H58" s="58" t="s">
        <v>22</v>
      </c>
      <c r="I58" s="58" t="s">
        <v>115</v>
      </c>
      <c r="J58" s="58" t="s">
        <v>24</v>
      </c>
      <c r="K58" s="58"/>
      <c r="L58" s="58"/>
      <c r="M58" s="59"/>
      <c r="N58" s="58"/>
      <c r="O58" s="58"/>
      <c r="P58" s="58"/>
      <c r="Q58" s="66" t="s">
        <v>116</v>
      </c>
      <c r="R58" s="56" t="s">
        <v>117</v>
      </c>
      <c r="S58" s="67">
        <v>0</v>
      </c>
      <c r="T58" s="68"/>
      <c r="U58" s="70"/>
    </row>
    <row r="59" spans="1:21" s="47" customFormat="1" ht="31.5" customHeight="1">
      <c r="A59" s="54" t="s">
        <v>157</v>
      </c>
      <c r="B59" s="55" t="s">
        <v>158</v>
      </c>
      <c r="C59" s="56" t="e">
        <f>IF(OR(LEN(#REF!)={15,18}),IF(MOD(RIGHT(LEFT(#REF!,17)),2),"男","女"),"？")</f>
        <v>#REF!</v>
      </c>
      <c r="D59" s="57" t="str">
        <f>IF(ISERR(DATEVALUE(MID(#REF!,7,4)&amp;"/"&amp;MID(#REF!,11,2)&amp;"/"&amp;MID(#REF!,13,2))),"(无证号)",DATEVALUE(MID(#REF!,7,4)&amp;"/"&amp;MID(#REF!,11,2)&amp;"/"&amp;MID(#REF!,13,2)))</f>
        <v>(无证号)</v>
      </c>
      <c r="E59" s="58" t="s">
        <v>20</v>
      </c>
      <c r="F59" s="58" t="s">
        <v>21</v>
      </c>
      <c r="G59" s="59">
        <v>43282</v>
      </c>
      <c r="H59" s="58" t="s">
        <v>22</v>
      </c>
      <c r="I59" s="58" t="s">
        <v>159</v>
      </c>
      <c r="J59" s="58" t="s">
        <v>24</v>
      </c>
      <c r="K59" s="58"/>
      <c r="L59" s="58"/>
      <c r="M59" s="59"/>
      <c r="N59" s="58"/>
      <c r="O59" s="58"/>
      <c r="P59" s="58"/>
      <c r="Q59" s="66" t="s">
        <v>160</v>
      </c>
      <c r="R59" s="56" t="s">
        <v>161</v>
      </c>
      <c r="S59" s="67">
        <v>87.4</v>
      </c>
      <c r="T59" s="68">
        <v>1</v>
      </c>
      <c r="U59" s="70" t="s">
        <v>27</v>
      </c>
    </row>
    <row r="60" spans="1:21" s="47" customFormat="1" ht="31.5" customHeight="1">
      <c r="A60" s="54" t="s">
        <v>162</v>
      </c>
      <c r="B60" s="55" t="s">
        <v>163</v>
      </c>
      <c r="C60" s="56" t="e">
        <f>IF(OR(LEN(#REF!)={15,18}),IF(MOD(RIGHT(LEFT(#REF!,17)),2),"男","女"),"？")</f>
        <v>#REF!</v>
      </c>
      <c r="D60" s="57" t="str">
        <f>IF(ISERR(DATEVALUE(MID(#REF!,7,4)&amp;"/"&amp;MID(#REF!,11,2)&amp;"/"&amp;MID(#REF!,13,2))),"(无证号)",DATEVALUE(MID(#REF!,7,4)&amp;"/"&amp;MID(#REF!,11,2)&amp;"/"&amp;MID(#REF!,13,2)))</f>
        <v>(无证号)</v>
      </c>
      <c r="E60" s="58" t="s">
        <v>20</v>
      </c>
      <c r="F60" s="58" t="s">
        <v>21</v>
      </c>
      <c r="G60" s="59">
        <v>43647</v>
      </c>
      <c r="H60" s="58" t="s">
        <v>22</v>
      </c>
      <c r="I60" s="58" t="s">
        <v>159</v>
      </c>
      <c r="J60" s="58" t="s">
        <v>24</v>
      </c>
      <c r="K60" s="58"/>
      <c r="L60" s="58"/>
      <c r="M60" s="59"/>
      <c r="N60" s="58"/>
      <c r="O60" s="58"/>
      <c r="P60" s="58"/>
      <c r="Q60" s="66" t="s">
        <v>160</v>
      </c>
      <c r="R60" s="56" t="s">
        <v>161</v>
      </c>
      <c r="S60" s="67">
        <v>85.6</v>
      </c>
      <c r="T60" s="68">
        <v>2</v>
      </c>
      <c r="U60" s="70" t="s">
        <v>27</v>
      </c>
    </row>
    <row r="61" spans="1:21" s="47" customFormat="1" ht="31.5" customHeight="1">
      <c r="A61" s="54" t="s">
        <v>164</v>
      </c>
      <c r="B61" s="55" t="s">
        <v>165</v>
      </c>
      <c r="C61" s="56" t="e">
        <f>IF(OR(LEN(#REF!)={15,18}),IF(MOD(RIGHT(LEFT(#REF!,17)),2),"男","女"),"？")</f>
        <v>#REF!</v>
      </c>
      <c r="D61" s="57" t="str">
        <f>IF(ISERR(DATEVALUE(MID(#REF!,7,4)&amp;"/"&amp;MID(#REF!,11,2)&amp;"/"&amp;MID(#REF!,13,2))),"(无证号)",DATEVALUE(MID(#REF!,7,4)&amp;"/"&amp;MID(#REF!,11,2)&amp;"/"&amp;MID(#REF!,13,2)))</f>
        <v>(无证号)</v>
      </c>
      <c r="E61" s="58" t="s">
        <v>20</v>
      </c>
      <c r="F61" s="58" t="s">
        <v>21</v>
      </c>
      <c r="G61" s="59">
        <v>43252</v>
      </c>
      <c r="H61" s="58" t="s">
        <v>107</v>
      </c>
      <c r="I61" s="58" t="s">
        <v>159</v>
      </c>
      <c r="J61" s="58" t="s">
        <v>24</v>
      </c>
      <c r="K61" s="58"/>
      <c r="L61" s="58"/>
      <c r="M61" s="59"/>
      <c r="N61" s="58"/>
      <c r="O61" s="58"/>
      <c r="P61" s="58"/>
      <c r="Q61" s="66" t="s">
        <v>160</v>
      </c>
      <c r="R61" s="56" t="s">
        <v>161</v>
      </c>
      <c r="S61" s="67">
        <v>84.4</v>
      </c>
      <c r="T61" s="68">
        <v>3</v>
      </c>
      <c r="U61" s="70" t="s">
        <v>27</v>
      </c>
    </row>
    <row r="62" spans="1:21" s="47" customFormat="1" ht="31.5" customHeight="1">
      <c r="A62" s="54" t="s">
        <v>166</v>
      </c>
      <c r="B62" s="55" t="s">
        <v>167</v>
      </c>
      <c r="C62" s="56" t="e">
        <f>IF(OR(LEN(#REF!)={15,18}),IF(MOD(RIGHT(LEFT(#REF!,17)),2),"男","女"),"？")</f>
        <v>#REF!</v>
      </c>
      <c r="D62" s="57" t="str">
        <f>IF(ISERR(DATEVALUE(MID(#REF!,7,4)&amp;"/"&amp;MID(#REF!,11,2)&amp;"/"&amp;MID(#REF!,13,2))),"(无证号)",DATEVALUE(MID(#REF!,7,4)&amp;"/"&amp;MID(#REF!,11,2)&amp;"/"&amp;MID(#REF!,13,2)))</f>
        <v>(无证号)</v>
      </c>
      <c r="E62" s="58" t="s">
        <v>20</v>
      </c>
      <c r="F62" s="58" t="s">
        <v>21</v>
      </c>
      <c r="G62" s="59">
        <v>43282</v>
      </c>
      <c r="H62" s="58" t="s">
        <v>168</v>
      </c>
      <c r="I62" s="58" t="s">
        <v>159</v>
      </c>
      <c r="J62" s="58" t="s">
        <v>24</v>
      </c>
      <c r="K62" s="58"/>
      <c r="L62" s="58"/>
      <c r="M62" s="59"/>
      <c r="N62" s="58"/>
      <c r="O62" s="58"/>
      <c r="P62" s="58"/>
      <c r="Q62" s="66" t="s">
        <v>160</v>
      </c>
      <c r="R62" s="56" t="s">
        <v>161</v>
      </c>
      <c r="S62" s="67">
        <v>83.6</v>
      </c>
      <c r="T62" s="68">
        <v>4</v>
      </c>
      <c r="U62" s="70" t="s">
        <v>27</v>
      </c>
    </row>
    <row r="63" spans="1:21" s="47" customFormat="1" ht="31.5" customHeight="1">
      <c r="A63" s="54" t="s">
        <v>169</v>
      </c>
      <c r="B63" s="55" t="s">
        <v>170</v>
      </c>
      <c r="C63" s="56" t="e">
        <f>IF(OR(LEN(#REF!)={15,18}),IF(MOD(RIGHT(LEFT(#REF!,17)),2),"男","女"),"？")</f>
        <v>#REF!</v>
      </c>
      <c r="D63" s="57" t="str">
        <f>IF(ISERR(DATEVALUE(MID(#REF!,7,4)&amp;"/"&amp;MID(#REF!,11,2)&amp;"/"&amp;MID(#REF!,13,2))),"(无证号)",DATEVALUE(MID(#REF!,7,4)&amp;"/"&amp;MID(#REF!,11,2)&amp;"/"&amp;MID(#REF!,13,2)))</f>
        <v>(无证号)</v>
      </c>
      <c r="E63" s="58" t="s">
        <v>20</v>
      </c>
      <c r="F63" s="58" t="s">
        <v>21</v>
      </c>
      <c r="G63" s="59">
        <v>43646</v>
      </c>
      <c r="H63" s="58" t="s">
        <v>171</v>
      </c>
      <c r="I63" s="58" t="s">
        <v>159</v>
      </c>
      <c r="J63" s="58" t="s">
        <v>24</v>
      </c>
      <c r="K63" s="58"/>
      <c r="L63" s="58"/>
      <c r="M63" s="59"/>
      <c r="N63" s="58"/>
      <c r="O63" s="58"/>
      <c r="P63" s="58"/>
      <c r="Q63" s="66" t="s">
        <v>160</v>
      </c>
      <c r="R63" s="56" t="s">
        <v>161</v>
      </c>
      <c r="S63" s="67">
        <v>80.2</v>
      </c>
      <c r="T63" s="68"/>
      <c r="U63" s="70"/>
    </row>
    <row r="64" spans="1:21" s="47" customFormat="1" ht="31.5" customHeight="1">
      <c r="A64" s="54" t="s">
        <v>172</v>
      </c>
      <c r="B64" s="55" t="s">
        <v>173</v>
      </c>
      <c r="C64" s="56" t="e">
        <f>IF(OR(LEN(#REF!)={15,18}),IF(MOD(RIGHT(LEFT(#REF!,17)),2),"男","女"),"？")</f>
        <v>#REF!</v>
      </c>
      <c r="D64" s="57" t="str">
        <f>IF(ISERR(DATEVALUE(MID(#REF!,7,4)&amp;"/"&amp;MID(#REF!,11,2)&amp;"/"&amp;MID(#REF!,13,2))),"(无证号)",DATEVALUE(MID(#REF!,7,4)&amp;"/"&amp;MID(#REF!,11,2)&amp;"/"&amp;MID(#REF!,13,2)))</f>
        <v>(无证号)</v>
      </c>
      <c r="E64" s="58" t="s">
        <v>20</v>
      </c>
      <c r="F64" s="58" t="s">
        <v>21</v>
      </c>
      <c r="G64" s="59">
        <v>43252</v>
      </c>
      <c r="H64" s="58" t="s">
        <v>174</v>
      </c>
      <c r="I64" s="58" t="s">
        <v>159</v>
      </c>
      <c r="J64" s="58" t="s">
        <v>175</v>
      </c>
      <c r="K64" s="58"/>
      <c r="L64" s="58"/>
      <c r="M64" s="59"/>
      <c r="N64" s="58"/>
      <c r="O64" s="58"/>
      <c r="P64" s="58"/>
      <c r="Q64" s="66" t="s">
        <v>160</v>
      </c>
      <c r="R64" s="56" t="s">
        <v>161</v>
      </c>
      <c r="S64" s="67">
        <v>79.2</v>
      </c>
      <c r="T64" s="68"/>
      <c r="U64" s="70"/>
    </row>
    <row r="65" spans="1:21" s="47" customFormat="1" ht="31.5" customHeight="1">
      <c r="A65" s="54" t="s">
        <v>176</v>
      </c>
      <c r="B65" s="55" t="s">
        <v>177</v>
      </c>
      <c r="C65" s="56" t="e">
        <f>IF(OR(LEN(#REF!)={15,18}),IF(MOD(RIGHT(LEFT(#REF!,17)),2),"男","女"),"？")</f>
        <v>#REF!</v>
      </c>
      <c r="D65" s="57" t="str">
        <f>IF(ISERR(DATEVALUE(MID(#REF!,7,4)&amp;"/"&amp;MID(#REF!,11,2)&amp;"/"&amp;MID(#REF!,13,2))),"(无证号)",DATEVALUE(MID(#REF!,7,4)&amp;"/"&amp;MID(#REF!,11,2)&amp;"/"&amp;MID(#REF!,13,2)))</f>
        <v>(无证号)</v>
      </c>
      <c r="E65" s="58" t="s">
        <v>20</v>
      </c>
      <c r="F65" s="58" t="s">
        <v>21</v>
      </c>
      <c r="G65" s="59">
        <v>44013</v>
      </c>
      <c r="H65" s="58" t="s">
        <v>22</v>
      </c>
      <c r="I65" s="58" t="s">
        <v>159</v>
      </c>
      <c r="J65" s="58" t="s">
        <v>24</v>
      </c>
      <c r="K65" s="58"/>
      <c r="L65" s="58"/>
      <c r="M65" s="59"/>
      <c r="N65" s="58"/>
      <c r="O65" s="58"/>
      <c r="P65" s="58"/>
      <c r="Q65" s="66" t="s">
        <v>160</v>
      </c>
      <c r="R65" s="56" t="s">
        <v>161</v>
      </c>
      <c r="S65" s="67">
        <v>79</v>
      </c>
      <c r="T65" s="68"/>
      <c r="U65" s="70"/>
    </row>
    <row r="66" spans="1:21" s="47" customFormat="1" ht="31.5" customHeight="1">
      <c r="A66" s="54" t="s">
        <v>178</v>
      </c>
      <c r="B66" s="55" t="s">
        <v>179</v>
      </c>
      <c r="C66" s="56" t="e">
        <f>IF(OR(LEN(#REF!)={15,18}),IF(MOD(RIGHT(LEFT(#REF!,17)),2),"男","女"),"？")</f>
        <v>#REF!</v>
      </c>
      <c r="D66" s="57" t="str">
        <f>IF(ISERR(DATEVALUE(MID(#REF!,7,4)&amp;"/"&amp;MID(#REF!,11,2)&amp;"/"&amp;MID(#REF!,13,2))),"(无证号)",DATEVALUE(MID(#REF!,7,4)&amp;"/"&amp;MID(#REF!,11,2)&amp;"/"&amp;MID(#REF!,13,2)))</f>
        <v>(无证号)</v>
      </c>
      <c r="E66" s="58" t="s">
        <v>20</v>
      </c>
      <c r="F66" s="58" t="s">
        <v>21</v>
      </c>
      <c r="G66" s="59">
        <v>44013</v>
      </c>
      <c r="H66" s="58" t="s">
        <v>22</v>
      </c>
      <c r="I66" s="58" t="s">
        <v>159</v>
      </c>
      <c r="J66" s="58" t="s">
        <v>24</v>
      </c>
      <c r="K66" s="58"/>
      <c r="L66" s="58"/>
      <c r="M66" s="59"/>
      <c r="N66" s="58"/>
      <c r="O66" s="58"/>
      <c r="P66" s="58"/>
      <c r="Q66" s="66" t="s">
        <v>160</v>
      </c>
      <c r="R66" s="56" t="s">
        <v>161</v>
      </c>
      <c r="S66" s="67">
        <v>75</v>
      </c>
      <c r="T66" s="68"/>
      <c r="U66" s="70"/>
    </row>
    <row r="67" spans="1:21" s="47" customFormat="1" ht="31.5" customHeight="1">
      <c r="A67" s="54" t="s">
        <v>180</v>
      </c>
      <c r="B67" s="55" t="s">
        <v>181</v>
      </c>
      <c r="C67" s="56" t="e">
        <f>IF(OR(LEN(#REF!)={15,18}),IF(MOD(RIGHT(LEFT(#REF!,17)),2),"男","女"),"？")</f>
        <v>#REF!</v>
      </c>
      <c r="D67" s="57" t="str">
        <f>IF(ISERR(DATEVALUE(MID(#REF!,7,4)&amp;"/"&amp;MID(#REF!,11,2)&amp;"/"&amp;MID(#REF!,13,2))),"(无证号)",DATEVALUE(MID(#REF!,7,4)&amp;"/"&amp;MID(#REF!,11,2)&amp;"/"&amp;MID(#REF!,13,2)))</f>
        <v>(无证号)</v>
      </c>
      <c r="E67" s="58" t="s">
        <v>20</v>
      </c>
      <c r="F67" s="58" t="s">
        <v>21</v>
      </c>
      <c r="G67" s="59">
        <v>43282</v>
      </c>
      <c r="H67" s="58" t="s">
        <v>182</v>
      </c>
      <c r="I67" s="58" t="s">
        <v>159</v>
      </c>
      <c r="J67" s="58" t="s">
        <v>24</v>
      </c>
      <c r="K67" s="58"/>
      <c r="L67" s="58"/>
      <c r="M67" s="59"/>
      <c r="N67" s="58"/>
      <c r="O67" s="58"/>
      <c r="P67" s="58"/>
      <c r="Q67" s="66" t="s">
        <v>160</v>
      </c>
      <c r="R67" s="56" t="s">
        <v>161</v>
      </c>
      <c r="S67" s="67">
        <v>74.8</v>
      </c>
      <c r="T67" s="68"/>
      <c r="U67" s="70"/>
    </row>
    <row r="68" spans="1:21" s="47" customFormat="1" ht="34.5" customHeight="1">
      <c r="A68" s="54" t="s">
        <v>183</v>
      </c>
      <c r="B68" s="55" t="s">
        <v>184</v>
      </c>
      <c r="C68" s="60" t="e">
        <f>IF(OR(LEN(#REF!)={15,18}),IF(MOD(RIGHT(LEFT(#REF!,17)),2),"男","女"),"？")</f>
        <v>#REF!</v>
      </c>
      <c r="D68" s="59" t="str">
        <f>IF(ISERR(DATEVALUE(MID(#REF!,7,4)&amp;"/"&amp;MID(#REF!,11,2)&amp;"/"&amp;MID(#REF!,13,2))),"(无证号)",DATEVALUE(MID(#REF!,7,4)&amp;"/"&amp;MID(#REF!,11,2)&amp;"/"&amp;MID(#REF!,13,2)))</f>
        <v>(无证号)</v>
      </c>
      <c r="E68" s="58" t="s">
        <v>20</v>
      </c>
      <c r="F68" s="58" t="s">
        <v>21</v>
      </c>
      <c r="G68" s="59">
        <v>42522</v>
      </c>
      <c r="H68" s="58" t="s">
        <v>182</v>
      </c>
      <c r="I68" s="58" t="s">
        <v>159</v>
      </c>
      <c r="J68" s="58" t="s">
        <v>24</v>
      </c>
      <c r="K68" s="58" t="s">
        <v>54</v>
      </c>
      <c r="L68" s="58" t="s">
        <v>55</v>
      </c>
      <c r="M68" s="59">
        <v>43617</v>
      </c>
      <c r="N68" s="58" t="s">
        <v>185</v>
      </c>
      <c r="O68" s="58" t="s">
        <v>186</v>
      </c>
      <c r="P68" s="58" t="s">
        <v>20</v>
      </c>
      <c r="Q68" s="66" t="s">
        <v>160</v>
      </c>
      <c r="R68" s="60" t="s">
        <v>161</v>
      </c>
      <c r="S68" s="67">
        <v>72</v>
      </c>
      <c r="T68" s="68"/>
      <c r="U68" s="70"/>
    </row>
    <row r="69" spans="1:21" s="47" customFormat="1" ht="31.5" customHeight="1">
      <c r="A69" s="54" t="s">
        <v>187</v>
      </c>
      <c r="B69" s="55" t="s">
        <v>188</v>
      </c>
      <c r="C69" s="56" t="e">
        <f>IF(OR(LEN(#REF!)={15,18}),IF(MOD(RIGHT(LEFT(#REF!,17)),2),"男","女"),"？")</f>
        <v>#REF!</v>
      </c>
      <c r="D69" s="57" t="str">
        <f>IF(ISERR(DATEVALUE(MID(#REF!,7,4)&amp;"/"&amp;MID(#REF!,11,2)&amp;"/"&amp;MID(#REF!,13,2))),"(无证号)",DATEVALUE(MID(#REF!,7,4)&amp;"/"&amp;MID(#REF!,11,2)&amp;"/"&amp;MID(#REF!,13,2)))</f>
        <v>(无证号)</v>
      </c>
      <c r="E69" s="58" t="s">
        <v>20</v>
      </c>
      <c r="F69" s="58" t="s">
        <v>21</v>
      </c>
      <c r="G69" s="59">
        <v>44013</v>
      </c>
      <c r="H69" s="58" t="s">
        <v>22</v>
      </c>
      <c r="I69" s="58" t="s">
        <v>159</v>
      </c>
      <c r="J69" s="58" t="s">
        <v>24</v>
      </c>
      <c r="K69" s="58"/>
      <c r="L69" s="58"/>
      <c r="M69" s="59"/>
      <c r="N69" s="58"/>
      <c r="O69" s="58"/>
      <c r="P69" s="58"/>
      <c r="Q69" s="66" t="s">
        <v>160</v>
      </c>
      <c r="R69" s="56" t="s">
        <v>161</v>
      </c>
      <c r="S69" s="67">
        <v>70.4</v>
      </c>
      <c r="T69" s="68"/>
      <c r="U69" s="70"/>
    </row>
    <row r="70" spans="1:21" s="47" customFormat="1" ht="31.5" customHeight="1">
      <c r="A70" s="54" t="s">
        <v>189</v>
      </c>
      <c r="B70" s="55" t="s">
        <v>190</v>
      </c>
      <c r="C70" s="56" t="e">
        <f>IF(OR(LEN(#REF!)={15,18}),IF(MOD(RIGHT(LEFT(#REF!,17)),2),"男","女"),"？")</f>
        <v>#REF!</v>
      </c>
      <c r="D70" s="57" t="str">
        <f>IF(ISERR(DATEVALUE(MID(#REF!,7,4)&amp;"/"&amp;MID(#REF!,11,2)&amp;"/"&amp;MID(#REF!,13,2))),"(无证号)",DATEVALUE(MID(#REF!,7,4)&amp;"/"&amp;MID(#REF!,11,2)&amp;"/"&amp;MID(#REF!,13,2)))</f>
        <v>(无证号)</v>
      </c>
      <c r="E70" s="58" t="s">
        <v>20</v>
      </c>
      <c r="F70" s="58" t="s">
        <v>21</v>
      </c>
      <c r="G70" s="59">
        <v>43647</v>
      </c>
      <c r="H70" s="58" t="s">
        <v>168</v>
      </c>
      <c r="I70" s="58" t="s">
        <v>159</v>
      </c>
      <c r="J70" s="58" t="s">
        <v>24</v>
      </c>
      <c r="K70" s="58"/>
      <c r="L70" s="58"/>
      <c r="M70" s="59"/>
      <c r="N70" s="58"/>
      <c r="O70" s="58"/>
      <c r="P70" s="58"/>
      <c r="Q70" s="66" t="s">
        <v>160</v>
      </c>
      <c r="R70" s="56" t="s">
        <v>161</v>
      </c>
      <c r="S70" s="67">
        <v>68.8</v>
      </c>
      <c r="T70" s="68"/>
      <c r="U70" s="70"/>
    </row>
    <row r="71" spans="1:21" s="47" customFormat="1" ht="31.5" customHeight="1">
      <c r="A71" s="54" t="s">
        <v>191</v>
      </c>
      <c r="B71" s="55" t="s">
        <v>192</v>
      </c>
      <c r="C71" s="56" t="e">
        <f>IF(OR(LEN(#REF!)={15,18}),IF(MOD(RIGHT(LEFT(#REF!,17)),2),"男","女"),"？")</f>
        <v>#REF!</v>
      </c>
      <c r="D71" s="57" t="str">
        <f>IF(ISERR(DATEVALUE(MID(#REF!,7,4)&amp;"/"&amp;MID(#REF!,11,2)&amp;"/"&amp;MID(#REF!,13,2))),"(无证号)",DATEVALUE(MID(#REF!,7,4)&amp;"/"&amp;MID(#REF!,11,2)&amp;"/"&amp;MID(#REF!,13,2)))</f>
        <v>(无证号)</v>
      </c>
      <c r="E71" s="58" t="s">
        <v>20</v>
      </c>
      <c r="F71" s="58" t="s">
        <v>21</v>
      </c>
      <c r="G71" s="59">
        <v>42552</v>
      </c>
      <c r="H71" s="58" t="s">
        <v>22</v>
      </c>
      <c r="I71" s="58" t="s">
        <v>159</v>
      </c>
      <c r="J71" s="58" t="s">
        <v>24</v>
      </c>
      <c r="K71" s="58"/>
      <c r="L71" s="58"/>
      <c r="M71" s="59"/>
      <c r="N71" s="58"/>
      <c r="O71" s="58"/>
      <c r="P71" s="58"/>
      <c r="Q71" s="66" t="s">
        <v>160</v>
      </c>
      <c r="R71" s="56" t="s">
        <v>161</v>
      </c>
      <c r="S71" s="67">
        <v>68.6</v>
      </c>
      <c r="T71" s="68"/>
      <c r="U71" s="70"/>
    </row>
    <row r="72" spans="1:21" s="47" customFormat="1" ht="31.5" customHeight="1">
      <c r="A72" s="54" t="s">
        <v>193</v>
      </c>
      <c r="B72" s="55" t="s">
        <v>194</v>
      </c>
      <c r="C72" s="56" t="e">
        <f>IF(OR(LEN(#REF!)={15,18}),IF(MOD(RIGHT(LEFT(#REF!,17)),2),"男","女"),"？")</f>
        <v>#REF!</v>
      </c>
      <c r="D72" s="57" t="str">
        <f>IF(ISERR(DATEVALUE(MID(#REF!,7,4)&amp;"/"&amp;MID(#REF!,11,2)&amp;"/"&amp;MID(#REF!,13,2))),"(无证号)",DATEVALUE(MID(#REF!,7,4)&amp;"/"&amp;MID(#REF!,11,2)&amp;"/"&amp;MID(#REF!,13,2)))</f>
        <v>(无证号)</v>
      </c>
      <c r="E72" s="58" t="s">
        <v>20</v>
      </c>
      <c r="F72" s="58" t="s">
        <v>21</v>
      </c>
      <c r="G72" s="59">
        <v>43252</v>
      </c>
      <c r="H72" s="58" t="s">
        <v>195</v>
      </c>
      <c r="I72" s="58" t="s">
        <v>159</v>
      </c>
      <c r="J72" s="58" t="s">
        <v>24</v>
      </c>
      <c r="K72" s="58"/>
      <c r="L72" s="58"/>
      <c r="M72" s="59"/>
      <c r="N72" s="58"/>
      <c r="O72" s="58"/>
      <c r="P72" s="58"/>
      <c r="Q72" s="66" t="s">
        <v>160</v>
      </c>
      <c r="R72" s="56" t="s">
        <v>161</v>
      </c>
      <c r="S72" s="67">
        <v>0</v>
      </c>
      <c r="T72" s="68"/>
      <c r="U72" s="70"/>
    </row>
    <row r="73" spans="1:21" s="47" customFormat="1" ht="31.5" customHeight="1">
      <c r="A73" s="54" t="s">
        <v>196</v>
      </c>
      <c r="B73" s="55" t="s">
        <v>197</v>
      </c>
      <c r="C73" s="56" t="e">
        <f>IF(OR(LEN(#REF!)={15,18}),IF(MOD(RIGHT(LEFT(#REF!,17)),2),"男","女"),"？")</f>
        <v>#REF!</v>
      </c>
      <c r="D73" s="57" t="str">
        <f>IF(ISERR(DATEVALUE(MID(#REF!,7,4)&amp;"/"&amp;MID(#REF!,11,2)&amp;"/"&amp;MID(#REF!,13,2))),"(无证号)",DATEVALUE(MID(#REF!,7,4)&amp;"/"&amp;MID(#REF!,11,2)&amp;"/"&amp;MID(#REF!,13,2)))</f>
        <v>(无证号)</v>
      </c>
      <c r="E73" s="58" t="s">
        <v>20</v>
      </c>
      <c r="F73" s="58" t="s">
        <v>21</v>
      </c>
      <c r="G73" s="59">
        <v>44013</v>
      </c>
      <c r="H73" s="58" t="s">
        <v>22</v>
      </c>
      <c r="I73" s="58" t="s">
        <v>198</v>
      </c>
      <c r="J73" s="58" t="s">
        <v>24</v>
      </c>
      <c r="K73" s="58"/>
      <c r="L73" s="58"/>
      <c r="M73" s="59"/>
      <c r="N73" s="58"/>
      <c r="O73" s="58"/>
      <c r="P73" s="58"/>
      <c r="Q73" s="66" t="s">
        <v>199</v>
      </c>
      <c r="R73" s="56" t="s">
        <v>200</v>
      </c>
      <c r="S73" s="67">
        <v>77.94</v>
      </c>
      <c r="T73" s="68">
        <v>1</v>
      </c>
      <c r="U73" s="69" t="s">
        <v>201</v>
      </c>
    </row>
    <row r="74" spans="1:21" s="47" customFormat="1" ht="31.5" customHeight="1">
      <c r="A74" s="54" t="s">
        <v>202</v>
      </c>
      <c r="B74" s="55" t="s">
        <v>203</v>
      </c>
      <c r="C74" s="56" t="e">
        <f>IF(OR(LEN(#REF!)={15,18}),IF(MOD(RIGHT(LEFT(#REF!,17)),2),"男","女"),"？")</f>
        <v>#REF!</v>
      </c>
      <c r="D74" s="57" t="str">
        <f>IF(ISERR(DATEVALUE(MID(#REF!,7,4)&amp;"/"&amp;MID(#REF!,11,2)&amp;"/"&amp;MID(#REF!,13,2))),"(无证号)",DATEVALUE(MID(#REF!,7,4)&amp;"/"&amp;MID(#REF!,11,2)&amp;"/"&amp;MID(#REF!,13,2)))</f>
        <v>(无证号)</v>
      </c>
      <c r="E74" s="58" t="s">
        <v>20</v>
      </c>
      <c r="F74" s="58" t="s">
        <v>21</v>
      </c>
      <c r="G74" s="59">
        <v>44013</v>
      </c>
      <c r="H74" s="58" t="s">
        <v>22</v>
      </c>
      <c r="I74" s="58" t="s">
        <v>198</v>
      </c>
      <c r="J74" s="58" t="s">
        <v>24</v>
      </c>
      <c r="K74" s="58"/>
      <c r="L74" s="58"/>
      <c r="M74" s="59"/>
      <c r="N74" s="58"/>
      <c r="O74" s="58"/>
      <c r="P74" s="58"/>
      <c r="Q74" s="66" t="s">
        <v>199</v>
      </c>
      <c r="R74" s="56" t="s">
        <v>200</v>
      </c>
      <c r="S74" s="67">
        <v>77.44</v>
      </c>
      <c r="T74" s="68">
        <v>2</v>
      </c>
      <c r="U74" s="69" t="s">
        <v>201</v>
      </c>
    </row>
    <row r="75" spans="1:21" s="47" customFormat="1" ht="31.5" customHeight="1">
      <c r="A75" s="54" t="s">
        <v>204</v>
      </c>
      <c r="B75" s="55" t="s">
        <v>205</v>
      </c>
      <c r="C75" s="56" t="e">
        <f>IF(OR(LEN(#REF!)={15,18}),IF(MOD(RIGHT(LEFT(#REF!,17)),2),"男","女"),"？")</f>
        <v>#REF!</v>
      </c>
      <c r="D75" s="57" t="str">
        <f>IF(ISERR(DATEVALUE(MID(#REF!,7,4)&amp;"/"&amp;MID(#REF!,11,2)&amp;"/"&amp;MID(#REF!,13,2))),"(无证号)",DATEVALUE(MID(#REF!,7,4)&amp;"/"&amp;MID(#REF!,11,2)&amp;"/"&amp;MID(#REF!,13,2)))</f>
        <v>(无证号)</v>
      </c>
      <c r="E75" s="58" t="s">
        <v>20</v>
      </c>
      <c r="F75" s="58" t="s">
        <v>21</v>
      </c>
      <c r="G75" s="59">
        <v>44013</v>
      </c>
      <c r="H75" s="58" t="s">
        <v>22</v>
      </c>
      <c r="I75" s="58" t="s">
        <v>198</v>
      </c>
      <c r="J75" s="58" t="s">
        <v>24</v>
      </c>
      <c r="K75" s="58"/>
      <c r="L75" s="58"/>
      <c r="M75" s="59"/>
      <c r="N75" s="58"/>
      <c r="O75" s="58"/>
      <c r="P75" s="58"/>
      <c r="Q75" s="66" t="s">
        <v>199</v>
      </c>
      <c r="R75" s="56" t="s">
        <v>200</v>
      </c>
      <c r="S75" s="67">
        <v>74.8</v>
      </c>
      <c r="T75" s="68"/>
      <c r="U75" s="70"/>
    </row>
    <row r="76" spans="1:21" s="47" customFormat="1" ht="31.5" customHeight="1">
      <c r="A76" s="54" t="s">
        <v>206</v>
      </c>
      <c r="B76" s="55" t="s">
        <v>207</v>
      </c>
      <c r="C76" s="56" t="e">
        <f>IF(OR(LEN(#REF!)={15,18}),IF(MOD(RIGHT(LEFT(#REF!,17)),2),"男","女"),"？")</f>
        <v>#REF!</v>
      </c>
      <c r="D76" s="57" t="str">
        <f>IF(ISERR(DATEVALUE(MID(#REF!,7,4)&amp;"/"&amp;MID(#REF!,11,2)&amp;"/"&amp;MID(#REF!,13,2))),"(无证号)",DATEVALUE(MID(#REF!,7,4)&amp;"/"&amp;MID(#REF!,11,2)&amp;"/"&amp;MID(#REF!,13,2)))</f>
        <v>(无证号)</v>
      </c>
      <c r="E76" s="58" t="s">
        <v>20</v>
      </c>
      <c r="F76" s="58" t="s">
        <v>21</v>
      </c>
      <c r="G76" s="59">
        <v>43647</v>
      </c>
      <c r="H76" s="58" t="s">
        <v>22</v>
      </c>
      <c r="I76" s="58" t="s">
        <v>198</v>
      </c>
      <c r="J76" s="58" t="s">
        <v>24</v>
      </c>
      <c r="K76" s="58"/>
      <c r="L76" s="58"/>
      <c r="M76" s="59"/>
      <c r="N76" s="58"/>
      <c r="O76" s="58"/>
      <c r="P76" s="58"/>
      <c r="Q76" s="66" t="s">
        <v>199</v>
      </c>
      <c r="R76" s="56" t="s">
        <v>200</v>
      </c>
      <c r="S76" s="67">
        <v>73.92</v>
      </c>
      <c r="T76" s="68"/>
      <c r="U76" s="70"/>
    </row>
    <row r="77" spans="1:21" s="47" customFormat="1" ht="31.5" customHeight="1">
      <c r="A77" s="54" t="s">
        <v>208</v>
      </c>
      <c r="B77" s="55" t="s">
        <v>209</v>
      </c>
      <c r="C77" s="56" t="e">
        <f>IF(OR(LEN(#REF!)={15,18}),IF(MOD(RIGHT(LEFT(#REF!,17)),2),"男","女"),"？")</f>
        <v>#REF!</v>
      </c>
      <c r="D77" s="57" t="str">
        <f>IF(ISERR(DATEVALUE(MID(#REF!,7,4)&amp;"/"&amp;MID(#REF!,11,2)&amp;"/"&amp;MID(#REF!,13,2))),"(无证号)",DATEVALUE(MID(#REF!,7,4)&amp;"/"&amp;MID(#REF!,11,2)&amp;"/"&amp;MID(#REF!,13,2)))</f>
        <v>(无证号)</v>
      </c>
      <c r="E77" s="58" t="s">
        <v>20</v>
      </c>
      <c r="F77" s="58" t="s">
        <v>21</v>
      </c>
      <c r="G77" s="59">
        <v>44013</v>
      </c>
      <c r="H77" s="58" t="s">
        <v>22</v>
      </c>
      <c r="I77" s="58" t="s">
        <v>198</v>
      </c>
      <c r="J77" s="58" t="s">
        <v>24</v>
      </c>
      <c r="K77" s="58"/>
      <c r="L77" s="58"/>
      <c r="M77" s="59"/>
      <c r="N77" s="58"/>
      <c r="O77" s="58"/>
      <c r="P77" s="58"/>
      <c r="Q77" s="66" t="s">
        <v>199</v>
      </c>
      <c r="R77" s="56" t="s">
        <v>200</v>
      </c>
      <c r="S77" s="67">
        <v>73.56</v>
      </c>
      <c r="T77" s="68"/>
      <c r="U77" s="70"/>
    </row>
    <row r="78" spans="1:21" s="47" customFormat="1" ht="31.5" customHeight="1">
      <c r="A78" s="54" t="s">
        <v>210</v>
      </c>
      <c r="B78" s="55" t="s">
        <v>211</v>
      </c>
      <c r="C78" s="60" t="e">
        <f>IF(OR(LEN(#REF!)={15,18}),IF(MOD(RIGHT(LEFT(#REF!,17)),2),"男","女"),"？")</f>
        <v>#REF!</v>
      </c>
      <c r="D78" s="59" t="str">
        <f>IF(ISERR(DATEVALUE(MID(#REF!,7,4)&amp;"/"&amp;MID(#REF!,11,2)&amp;"/"&amp;MID(#REF!,13,2))),"(无证号)",DATEVALUE(MID(#REF!,7,4)&amp;"/"&amp;MID(#REF!,11,2)&amp;"/"&amp;MID(#REF!,13,2)))</f>
        <v>(无证号)</v>
      </c>
      <c r="E78" s="58" t="s">
        <v>20</v>
      </c>
      <c r="F78" s="58" t="s">
        <v>21</v>
      </c>
      <c r="G78" s="59">
        <v>43252</v>
      </c>
      <c r="H78" s="58" t="s">
        <v>212</v>
      </c>
      <c r="I78" s="58" t="s">
        <v>198</v>
      </c>
      <c r="J78" s="58" t="s">
        <v>24</v>
      </c>
      <c r="K78" s="58" t="s">
        <v>54</v>
      </c>
      <c r="L78" s="58" t="s">
        <v>55</v>
      </c>
      <c r="M78" s="59">
        <v>44013</v>
      </c>
      <c r="N78" s="58" t="s">
        <v>22</v>
      </c>
      <c r="O78" s="58" t="s">
        <v>213</v>
      </c>
      <c r="P78" s="58" t="s">
        <v>24</v>
      </c>
      <c r="Q78" s="66" t="s">
        <v>199</v>
      </c>
      <c r="R78" s="60" t="s">
        <v>200</v>
      </c>
      <c r="S78" s="67">
        <v>68.6</v>
      </c>
      <c r="T78" s="68"/>
      <c r="U78" s="70"/>
    </row>
    <row r="79" spans="1:21" s="47" customFormat="1" ht="31.5" customHeight="1">
      <c r="A79" s="54" t="s">
        <v>214</v>
      </c>
      <c r="B79" s="55" t="s">
        <v>215</v>
      </c>
      <c r="C79" s="56" t="e">
        <f>IF(OR(LEN(#REF!)={15,18}),IF(MOD(RIGHT(LEFT(#REF!,17)),2),"男","女"),"？")</f>
        <v>#REF!</v>
      </c>
      <c r="D79" s="57" t="str">
        <f>IF(ISERR(DATEVALUE(MID(#REF!,7,4)&amp;"/"&amp;MID(#REF!,11,2)&amp;"/"&amp;MID(#REF!,13,2))),"(无证号)",DATEVALUE(MID(#REF!,7,4)&amp;"/"&amp;MID(#REF!,11,2)&amp;"/"&amp;MID(#REF!,13,2)))</f>
        <v>(无证号)</v>
      </c>
      <c r="E79" s="58" t="s">
        <v>20</v>
      </c>
      <c r="F79" s="58" t="s">
        <v>21</v>
      </c>
      <c r="G79" s="59">
        <v>44013</v>
      </c>
      <c r="H79" s="58" t="s">
        <v>22</v>
      </c>
      <c r="I79" s="58" t="s">
        <v>198</v>
      </c>
      <c r="J79" s="58" t="s">
        <v>24</v>
      </c>
      <c r="K79" s="58"/>
      <c r="L79" s="58"/>
      <c r="M79" s="59"/>
      <c r="N79" s="58"/>
      <c r="O79" s="58"/>
      <c r="P79" s="58"/>
      <c r="Q79" s="66" t="s">
        <v>199</v>
      </c>
      <c r="R79" s="56" t="s">
        <v>200</v>
      </c>
      <c r="S79" s="67">
        <v>67.2</v>
      </c>
      <c r="T79" s="68"/>
      <c r="U79" s="70"/>
    </row>
    <row r="80" spans="1:21" s="47" customFormat="1" ht="31.5" customHeight="1">
      <c r="A80" s="54" t="s">
        <v>216</v>
      </c>
      <c r="B80" s="55" t="s">
        <v>217</v>
      </c>
      <c r="C80" s="56" t="e">
        <f>IF(OR(LEN(#REF!)={15,18}),IF(MOD(RIGHT(LEFT(#REF!,17)),2),"男","女"),"？")</f>
        <v>#REF!</v>
      </c>
      <c r="D80" s="57" t="str">
        <f>IF(ISERR(DATEVALUE(MID(#REF!,7,4)&amp;"/"&amp;MID(#REF!,11,2)&amp;"/"&amp;MID(#REF!,13,2))),"(无证号)",DATEVALUE(MID(#REF!,7,4)&amp;"/"&amp;MID(#REF!,11,2)&amp;"/"&amp;MID(#REF!,13,2)))</f>
        <v>(无证号)</v>
      </c>
      <c r="E80" s="58" t="s">
        <v>20</v>
      </c>
      <c r="F80" s="58" t="s">
        <v>21</v>
      </c>
      <c r="G80" s="59">
        <v>43647</v>
      </c>
      <c r="H80" s="58" t="s">
        <v>22</v>
      </c>
      <c r="I80" s="58" t="s">
        <v>198</v>
      </c>
      <c r="J80" s="58" t="s">
        <v>24</v>
      </c>
      <c r="K80" s="58"/>
      <c r="L80" s="58"/>
      <c r="M80" s="59"/>
      <c r="N80" s="58"/>
      <c r="O80" s="58"/>
      <c r="P80" s="58"/>
      <c r="Q80" s="66" t="s">
        <v>199</v>
      </c>
      <c r="R80" s="56" t="s">
        <v>200</v>
      </c>
      <c r="S80" s="67">
        <v>56.4</v>
      </c>
      <c r="T80" s="68"/>
      <c r="U80" s="70"/>
    </row>
    <row r="81" spans="1:21" s="47" customFormat="1" ht="31.5" customHeight="1">
      <c r="A81" s="54" t="s">
        <v>218</v>
      </c>
      <c r="B81" s="55" t="s">
        <v>219</v>
      </c>
      <c r="C81" s="56" t="e">
        <f>IF(OR(LEN(#REF!)={15,18}),IF(MOD(RIGHT(LEFT(#REF!,17)),2),"男","女"),"？")</f>
        <v>#REF!</v>
      </c>
      <c r="D81" s="57" t="str">
        <f>IF(ISERR(DATEVALUE(MID(#REF!,7,4)&amp;"/"&amp;MID(#REF!,11,2)&amp;"/"&amp;MID(#REF!,13,2))),"(无证号)",DATEVALUE(MID(#REF!,7,4)&amp;"/"&amp;MID(#REF!,11,2)&amp;"/"&amp;MID(#REF!,13,2)))</f>
        <v>(无证号)</v>
      </c>
      <c r="E81" s="58" t="s">
        <v>20</v>
      </c>
      <c r="F81" s="58" t="s">
        <v>21</v>
      </c>
      <c r="G81" s="59">
        <v>43282</v>
      </c>
      <c r="H81" s="58" t="s">
        <v>22</v>
      </c>
      <c r="I81" s="58" t="s">
        <v>198</v>
      </c>
      <c r="J81" s="58" t="s">
        <v>24</v>
      </c>
      <c r="K81" s="58"/>
      <c r="L81" s="58"/>
      <c r="M81" s="59"/>
      <c r="N81" s="58"/>
      <c r="O81" s="58"/>
      <c r="P81" s="58"/>
      <c r="Q81" s="66" t="s">
        <v>199</v>
      </c>
      <c r="R81" s="56" t="s">
        <v>200</v>
      </c>
      <c r="S81" s="67">
        <v>0</v>
      </c>
      <c r="T81" s="68"/>
      <c r="U81" s="70"/>
    </row>
    <row r="82" spans="1:21" s="47" customFormat="1" ht="31.5" customHeight="1">
      <c r="A82" s="54" t="s">
        <v>220</v>
      </c>
      <c r="B82" s="55" t="s">
        <v>221</v>
      </c>
      <c r="C82" s="56" t="e">
        <f>IF(OR(LEN(#REF!)={15,18}),IF(MOD(RIGHT(LEFT(#REF!,17)),2),"男","女"),"？")</f>
        <v>#REF!</v>
      </c>
      <c r="D82" s="57" t="str">
        <f>IF(ISERR(DATEVALUE(MID(#REF!,7,4)&amp;"/"&amp;MID(#REF!,11,2)&amp;"/"&amp;MID(#REF!,13,2))),"(无证号)",DATEVALUE(MID(#REF!,7,4)&amp;"/"&amp;MID(#REF!,11,2)&amp;"/"&amp;MID(#REF!,13,2)))</f>
        <v>(无证号)</v>
      </c>
      <c r="E82" s="58" t="s">
        <v>20</v>
      </c>
      <c r="F82" s="58" t="s">
        <v>21</v>
      </c>
      <c r="G82" s="59">
        <v>42552</v>
      </c>
      <c r="H82" s="58" t="s">
        <v>222</v>
      </c>
      <c r="I82" s="58" t="s">
        <v>223</v>
      </c>
      <c r="J82" s="58" t="s">
        <v>175</v>
      </c>
      <c r="K82" s="58"/>
      <c r="L82" s="58"/>
      <c r="M82" s="59"/>
      <c r="N82" s="58"/>
      <c r="O82" s="58"/>
      <c r="P82" s="58"/>
      <c r="Q82" s="66" t="s">
        <v>224</v>
      </c>
      <c r="R82" s="56" t="s">
        <v>225</v>
      </c>
      <c r="S82" s="67">
        <v>82</v>
      </c>
      <c r="T82" s="68">
        <v>1</v>
      </c>
      <c r="U82" s="69" t="s">
        <v>201</v>
      </c>
    </row>
    <row r="83" spans="1:21" s="47" customFormat="1" ht="31.5" customHeight="1">
      <c r="A83" s="54" t="s">
        <v>226</v>
      </c>
      <c r="B83" s="55" t="s">
        <v>227</v>
      </c>
      <c r="C83" s="56" t="e">
        <f>IF(OR(LEN(#REF!)={15,18}),IF(MOD(RIGHT(LEFT(#REF!,17)),2),"男","女"),"？")</f>
        <v>#REF!</v>
      </c>
      <c r="D83" s="57" t="str">
        <f>IF(ISERR(DATEVALUE(MID(#REF!,7,4)&amp;"/"&amp;MID(#REF!,11,2)&amp;"/"&amp;MID(#REF!,13,2))),"(无证号)",DATEVALUE(MID(#REF!,7,4)&amp;"/"&amp;MID(#REF!,11,2)&amp;"/"&amp;MID(#REF!,13,2)))</f>
        <v>(无证号)</v>
      </c>
      <c r="E83" s="58" t="s">
        <v>20</v>
      </c>
      <c r="F83" s="58" t="s">
        <v>21</v>
      </c>
      <c r="G83" s="59">
        <v>44013</v>
      </c>
      <c r="H83" s="58" t="s">
        <v>22</v>
      </c>
      <c r="I83" s="58" t="s">
        <v>228</v>
      </c>
      <c r="J83" s="58" t="s">
        <v>24</v>
      </c>
      <c r="K83" s="58"/>
      <c r="L83" s="58"/>
      <c r="M83" s="59"/>
      <c r="N83" s="58"/>
      <c r="O83" s="58"/>
      <c r="P83" s="58"/>
      <c r="Q83" s="66" t="s">
        <v>224</v>
      </c>
      <c r="R83" s="56" t="s">
        <v>225</v>
      </c>
      <c r="S83" s="67">
        <v>79.4</v>
      </c>
      <c r="T83" s="68"/>
      <c r="U83" s="70"/>
    </row>
    <row r="84" spans="1:21" s="47" customFormat="1" ht="31.5" customHeight="1">
      <c r="A84" s="54" t="s">
        <v>229</v>
      </c>
      <c r="B84" s="55" t="s">
        <v>230</v>
      </c>
      <c r="C84" s="56" t="e">
        <f>IF(OR(LEN(#REF!)={15,18}),IF(MOD(RIGHT(LEFT(#REF!,17)),2),"男","女"),"？")</f>
        <v>#REF!</v>
      </c>
      <c r="D84" s="57" t="str">
        <f>IF(ISERR(DATEVALUE(MID(#REF!,7,4)&amp;"/"&amp;MID(#REF!,11,2)&amp;"/"&amp;MID(#REF!,13,2))),"(无证号)",DATEVALUE(MID(#REF!,7,4)&amp;"/"&amp;MID(#REF!,11,2)&amp;"/"&amp;MID(#REF!,13,2)))</f>
        <v>(无证号)</v>
      </c>
      <c r="E84" s="58" t="s">
        <v>20</v>
      </c>
      <c r="F84" s="58" t="s">
        <v>21</v>
      </c>
      <c r="G84" s="59">
        <v>44013</v>
      </c>
      <c r="H84" s="58" t="s">
        <v>22</v>
      </c>
      <c r="I84" s="58" t="s">
        <v>228</v>
      </c>
      <c r="J84" s="58" t="s">
        <v>24</v>
      </c>
      <c r="K84" s="58"/>
      <c r="L84" s="58"/>
      <c r="M84" s="59"/>
      <c r="N84" s="58"/>
      <c r="O84" s="58"/>
      <c r="P84" s="58"/>
      <c r="Q84" s="66" t="s">
        <v>224</v>
      </c>
      <c r="R84" s="56" t="s">
        <v>225</v>
      </c>
      <c r="S84" s="67">
        <v>78</v>
      </c>
      <c r="T84" s="68"/>
      <c r="U84" s="70"/>
    </row>
    <row r="85" spans="1:21" s="47" customFormat="1" ht="31.5" customHeight="1">
      <c r="A85" s="54" t="s">
        <v>231</v>
      </c>
      <c r="B85" s="55" t="s">
        <v>232</v>
      </c>
      <c r="C85" s="56" t="e">
        <f>IF(OR(LEN(#REF!)={15,18}),IF(MOD(RIGHT(LEFT(#REF!,17)),2),"男","女"),"？")</f>
        <v>#REF!</v>
      </c>
      <c r="D85" s="57" t="str">
        <f>IF(ISERR(DATEVALUE(MID(#REF!,7,4)&amp;"/"&amp;MID(#REF!,11,2)&amp;"/"&amp;MID(#REF!,13,2))),"(无证号)",DATEVALUE(MID(#REF!,7,4)&amp;"/"&amp;MID(#REF!,11,2)&amp;"/"&amp;MID(#REF!,13,2)))</f>
        <v>(无证号)</v>
      </c>
      <c r="E85" s="58" t="s">
        <v>20</v>
      </c>
      <c r="F85" s="58" t="s">
        <v>21</v>
      </c>
      <c r="G85" s="59">
        <v>43282</v>
      </c>
      <c r="H85" s="58" t="s">
        <v>22</v>
      </c>
      <c r="I85" s="58" t="s">
        <v>228</v>
      </c>
      <c r="J85" s="58" t="s">
        <v>24</v>
      </c>
      <c r="K85" s="58"/>
      <c r="L85" s="58"/>
      <c r="M85" s="59"/>
      <c r="N85" s="58"/>
      <c r="O85" s="58"/>
      <c r="P85" s="58"/>
      <c r="Q85" s="66" t="s">
        <v>224</v>
      </c>
      <c r="R85" s="56" t="s">
        <v>225</v>
      </c>
      <c r="S85" s="67">
        <v>77</v>
      </c>
      <c r="T85" s="68"/>
      <c r="U85" s="70"/>
    </row>
    <row r="86" spans="1:21" s="47" customFormat="1" ht="31.5" customHeight="1">
      <c r="A86" s="54" t="s">
        <v>233</v>
      </c>
      <c r="B86" s="55" t="s">
        <v>234</v>
      </c>
      <c r="C86" s="56" t="e">
        <f>IF(OR(LEN(#REF!)={15,18}),IF(MOD(RIGHT(LEFT(#REF!,17)),2),"男","女"),"？")</f>
        <v>#REF!</v>
      </c>
      <c r="D86" s="57" t="str">
        <f>IF(ISERR(DATEVALUE(MID(#REF!,7,4)&amp;"/"&amp;MID(#REF!,11,2)&amp;"/"&amp;MID(#REF!,13,2))),"(无证号)",DATEVALUE(MID(#REF!,7,4)&amp;"/"&amp;MID(#REF!,11,2)&amp;"/"&amp;MID(#REF!,13,2)))</f>
        <v>(无证号)</v>
      </c>
      <c r="E86" s="58" t="s">
        <v>20</v>
      </c>
      <c r="F86" s="58" t="s">
        <v>21</v>
      </c>
      <c r="G86" s="59">
        <v>43647</v>
      </c>
      <c r="H86" s="58" t="s">
        <v>22</v>
      </c>
      <c r="I86" s="58" t="s">
        <v>228</v>
      </c>
      <c r="J86" s="58" t="s">
        <v>24</v>
      </c>
      <c r="K86" s="58"/>
      <c r="L86" s="58"/>
      <c r="M86" s="59"/>
      <c r="N86" s="58"/>
      <c r="O86" s="58"/>
      <c r="P86" s="58"/>
      <c r="Q86" s="66" t="s">
        <v>224</v>
      </c>
      <c r="R86" s="56" t="s">
        <v>225</v>
      </c>
      <c r="S86" s="67">
        <v>76.6</v>
      </c>
      <c r="T86" s="68"/>
      <c r="U86" s="70"/>
    </row>
    <row r="87" spans="1:21" s="47" customFormat="1" ht="31.5" customHeight="1">
      <c r="A87" s="54" t="s">
        <v>235</v>
      </c>
      <c r="B87" s="55" t="s">
        <v>236</v>
      </c>
      <c r="C87" s="56" t="e">
        <f>IF(OR(LEN(#REF!)={15,18}),IF(MOD(RIGHT(LEFT(#REF!,17)),2),"男","女"),"？")</f>
        <v>#REF!</v>
      </c>
      <c r="D87" s="57" t="str">
        <f>IF(ISERR(DATEVALUE(MID(#REF!,7,4)&amp;"/"&amp;MID(#REF!,11,2)&amp;"/"&amp;MID(#REF!,13,2))),"(无证号)",DATEVALUE(MID(#REF!,7,4)&amp;"/"&amp;MID(#REF!,11,2)&amp;"/"&amp;MID(#REF!,13,2)))</f>
        <v>(无证号)</v>
      </c>
      <c r="E87" s="58" t="s">
        <v>20</v>
      </c>
      <c r="F87" s="58" t="s">
        <v>21</v>
      </c>
      <c r="G87" s="59">
        <v>44013</v>
      </c>
      <c r="H87" s="58" t="s">
        <v>22</v>
      </c>
      <c r="I87" s="58" t="s">
        <v>228</v>
      </c>
      <c r="J87" s="58" t="s">
        <v>24</v>
      </c>
      <c r="K87" s="58"/>
      <c r="L87" s="58"/>
      <c r="M87" s="59"/>
      <c r="N87" s="58"/>
      <c r="O87" s="58"/>
      <c r="P87" s="58"/>
      <c r="Q87" s="66" t="s">
        <v>224</v>
      </c>
      <c r="R87" s="56" t="s">
        <v>225</v>
      </c>
      <c r="S87" s="67">
        <v>75.8</v>
      </c>
      <c r="T87" s="68"/>
      <c r="U87" s="70"/>
    </row>
    <row r="88" spans="1:21" s="47" customFormat="1" ht="31.5" customHeight="1">
      <c r="A88" s="54" t="s">
        <v>237</v>
      </c>
      <c r="B88" s="55" t="s">
        <v>238</v>
      </c>
      <c r="C88" s="56" t="e">
        <f>IF(OR(LEN(#REF!)={15,18}),IF(MOD(RIGHT(LEFT(#REF!,17)),2),"男","女"),"？")</f>
        <v>#REF!</v>
      </c>
      <c r="D88" s="57" t="str">
        <f>IF(ISERR(DATEVALUE(MID(#REF!,7,4)&amp;"/"&amp;MID(#REF!,11,2)&amp;"/"&amp;MID(#REF!,13,2))),"(无证号)",DATEVALUE(MID(#REF!,7,4)&amp;"/"&amp;MID(#REF!,11,2)&amp;"/"&amp;MID(#REF!,13,2)))</f>
        <v>(无证号)</v>
      </c>
      <c r="E88" s="58" t="s">
        <v>20</v>
      </c>
      <c r="F88" s="58" t="s">
        <v>21</v>
      </c>
      <c r="G88" s="59">
        <v>42552</v>
      </c>
      <c r="H88" s="58" t="s">
        <v>22</v>
      </c>
      <c r="I88" s="58" t="s">
        <v>228</v>
      </c>
      <c r="J88" s="58" t="s">
        <v>24</v>
      </c>
      <c r="K88" s="58"/>
      <c r="L88" s="58"/>
      <c r="M88" s="59"/>
      <c r="N88" s="58"/>
      <c r="O88" s="58"/>
      <c r="P88" s="58"/>
      <c r="Q88" s="66" t="s">
        <v>224</v>
      </c>
      <c r="R88" s="56" t="s">
        <v>225</v>
      </c>
      <c r="S88" s="67">
        <v>75.4</v>
      </c>
      <c r="T88" s="68"/>
      <c r="U88" s="70"/>
    </row>
    <row r="89" spans="1:21" s="47" customFormat="1" ht="31.5" customHeight="1">
      <c r="A89" s="54" t="s">
        <v>239</v>
      </c>
      <c r="B89" s="55" t="s">
        <v>240</v>
      </c>
      <c r="C89" s="56" t="e">
        <f>IF(OR(LEN(#REF!)={15,18}),IF(MOD(RIGHT(LEFT(#REF!,17)),2),"男","女"),"？")</f>
        <v>#REF!</v>
      </c>
      <c r="D89" s="57" t="str">
        <f>IF(ISERR(DATEVALUE(MID(#REF!,7,4)&amp;"/"&amp;MID(#REF!,11,2)&amp;"/"&amp;MID(#REF!,13,2))),"(无证号)",DATEVALUE(MID(#REF!,7,4)&amp;"/"&amp;MID(#REF!,11,2)&amp;"/"&amp;MID(#REF!,13,2)))</f>
        <v>(无证号)</v>
      </c>
      <c r="E89" s="58" t="s">
        <v>20</v>
      </c>
      <c r="F89" s="58" t="s">
        <v>21</v>
      </c>
      <c r="G89" s="59">
        <v>44013</v>
      </c>
      <c r="H89" s="58" t="s">
        <v>22</v>
      </c>
      <c r="I89" s="58" t="s">
        <v>228</v>
      </c>
      <c r="J89" s="58" t="s">
        <v>24</v>
      </c>
      <c r="K89" s="58"/>
      <c r="L89" s="58"/>
      <c r="M89" s="59"/>
      <c r="N89" s="58"/>
      <c r="O89" s="58"/>
      <c r="P89" s="58"/>
      <c r="Q89" s="66" t="s">
        <v>224</v>
      </c>
      <c r="R89" s="56" t="s">
        <v>225</v>
      </c>
      <c r="S89" s="67">
        <v>75.2</v>
      </c>
      <c r="T89" s="68"/>
      <c r="U89" s="70"/>
    </row>
    <row r="90" spans="1:21" s="47" customFormat="1" ht="31.5" customHeight="1">
      <c r="A90" s="54" t="s">
        <v>241</v>
      </c>
      <c r="B90" s="55" t="s">
        <v>242</v>
      </c>
      <c r="C90" s="56" t="e">
        <f>IF(OR(LEN(#REF!)={15,18}),IF(MOD(RIGHT(LEFT(#REF!,17)),2),"男","女"),"？")</f>
        <v>#REF!</v>
      </c>
      <c r="D90" s="57" t="str">
        <f>IF(ISERR(DATEVALUE(MID(#REF!,7,4)&amp;"/"&amp;MID(#REF!,11,2)&amp;"/"&amp;MID(#REF!,13,2))),"(无证号)",DATEVALUE(MID(#REF!,7,4)&amp;"/"&amp;MID(#REF!,11,2)&amp;"/"&amp;MID(#REF!,13,2)))</f>
        <v>(无证号)</v>
      </c>
      <c r="E90" s="58" t="s">
        <v>20</v>
      </c>
      <c r="F90" s="58" t="s">
        <v>21</v>
      </c>
      <c r="G90" s="59">
        <v>43252</v>
      </c>
      <c r="H90" s="58" t="s">
        <v>22</v>
      </c>
      <c r="I90" s="58" t="s">
        <v>243</v>
      </c>
      <c r="J90" s="58" t="s">
        <v>24</v>
      </c>
      <c r="K90" s="58"/>
      <c r="L90" s="58"/>
      <c r="M90" s="59"/>
      <c r="N90" s="58"/>
      <c r="O90" s="58"/>
      <c r="P90" s="58"/>
      <c r="Q90" s="66" t="s">
        <v>224</v>
      </c>
      <c r="R90" s="56" t="s">
        <v>225</v>
      </c>
      <c r="S90" s="67">
        <v>75.2</v>
      </c>
      <c r="T90" s="68"/>
      <c r="U90" s="70"/>
    </row>
    <row r="91" spans="1:21" s="47" customFormat="1" ht="31.5" customHeight="1">
      <c r="A91" s="54" t="s">
        <v>244</v>
      </c>
      <c r="B91" s="55" t="s">
        <v>245</v>
      </c>
      <c r="C91" s="56" t="e">
        <f>IF(OR(LEN(#REF!)={15,18}),IF(MOD(RIGHT(LEFT(#REF!,17)),2),"男","女"),"？")</f>
        <v>#REF!</v>
      </c>
      <c r="D91" s="57" t="str">
        <f>IF(ISERR(DATEVALUE(MID(#REF!,7,4)&amp;"/"&amp;MID(#REF!,11,2)&amp;"/"&amp;MID(#REF!,13,2))),"(无证号)",DATEVALUE(MID(#REF!,7,4)&amp;"/"&amp;MID(#REF!,11,2)&amp;"/"&amp;MID(#REF!,13,2)))</f>
        <v>(无证号)</v>
      </c>
      <c r="E91" s="58" t="s">
        <v>20</v>
      </c>
      <c r="F91" s="58" t="s">
        <v>21</v>
      </c>
      <c r="G91" s="59">
        <v>44013</v>
      </c>
      <c r="H91" s="58" t="s">
        <v>22</v>
      </c>
      <c r="I91" s="58" t="s">
        <v>228</v>
      </c>
      <c r="J91" s="58" t="s">
        <v>24</v>
      </c>
      <c r="K91" s="58"/>
      <c r="L91" s="58"/>
      <c r="M91" s="59"/>
      <c r="N91" s="58"/>
      <c r="O91" s="58"/>
      <c r="P91" s="58"/>
      <c r="Q91" s="66" t="s">
        <v>224</v>
      </c>
      <c r="R91" s="56" t="s">
        <v>225</v>
      </c>
      <c r="S91" s="67">
        <v>74.8</v>
      </c>
      <c r="T91" s="68"/>
      <c r="U91" s="70"/>
    </row>
    <row r="92" spans="1:21" s="47" customFormat="1" ht="31.5" customHeight="1">
      <c r="A92" s="54" t="s">
        <v>246</v>
      </c>
      <c r="B92" s="55" t="s">
        <v>247</v>
      </c>
      <c r="C92" s="56" t="e">
        <f>IF(OR(LEN(#REF!)={15,18}),IF(MOD(RIGHT(LEFT(#REF!,17)),2),"男","女"),"？")</f>
        <v>#REF!</v>
      </c>
      <c r="D92" s="57" t="str">
        <f>IF(ISERR(DATEVALUE(MID(#REF!,7,4)&amp;"/"&amp;MID(#REF!,11,2)&amp;"/"&amp;MID(#REF!,13,2))),"(无证号)",DATEVALUE(MID(#REF!,7,4)&amp;"/"&amp;MID(#REF!,11,2)&amp;"/"&amp;MID(#REF!,13,2)))</f>
        <v>(无证号)</v>
      </c>
      <c r="E92" s="58" t="s">
        <v>20</v>
      </c>
      <c r="F92" s="58" t="s">
        <v>21</v>
      </c>
      <c r="G92" s="59">
        <v>43647</v>
      </c>
      <c r="H92" s="58" t="s">
        <v>22</v>
      </c>
      <c r="I92" s="58" t="s">
        <v>228</v>
      </c>
      <c r="J92" s="58" t="s">
        <v>24</v>
      </c>
      <c r="K92" s="58"/>
      <c r="L92" s="58"/>
      <c r="M92" s="59"/>
      <c r="N92" s="58"/>
      <c r="O92" s="58"/>
      <c r="P92" s="58"/>
      <c r="Q92" s="66" t="s">
        <v>224</v>
      </c>
      <c r="R92" s="56" t="s">
        <v>225</v>
      </c>
      <c r="S92" s="67">
        <v>73.2</v>
      </c>
      <c r="T92" s="68"/>
      <c r="U92" s="70"/>
    </row>
    <row r="93" spans="1:21" s="47" customFormat="1" ht="31.5" customHeight="1">
      <c r="A93" s="54" t="s">
        <v>248</v>
      </c>
      <c r="B93" s="55" t="s">
        <v>249</v>
      </c>
      <c r="C93" s="56" t="e">
        <f>IF(OR(LEN(#REF!)={15,18}),IF(MOD(RIGHT(LEFT(#REF!,17)),2),"男","女"),"？")</f>
        <v>#REF!</v>
      </c>
      <c r="D93" s="57" t="str">
        <f>IF(ISERR(DATEVALUE(MID(#REF!,7,4)&amp;"/"&amp;MID(#REF!,11,2)&amp;"/"&amp;MID(#REF!,13,2))),"(无证号)",DATEVALUE(MID(#REF!,7,4)&amp;"/"&amp;MID(#REF!,11,2)&amp;"/"&amp;MID(#REF!,13,2)))</f>
        <v>(无证号)</v>
      </c>
      <c r="E93" s="58" t="s">
        <v>20</v>
      </c>
      <c r="F93" s="58" t="s">
        <v>21</v>
      </c>
      <c r="G93" s="59">
        <v>44013</v>
      </c>
      <c r="H93" s="58" t="s">
        <v>22</v>
      </c>
      <c r="I93" s="58" t="s">
        <v>228</v>
      </c>
      <c r="J93" s="58" t="s">
        <v>24</v>
      </c>
      <c r="K93" s="58"/>
      <c r="L93" s="58"/>
      <c r="M93" s="59"/>
      <c r="N93" s="58"/>
      <c r="O93" s="58"/>
      <c r="P93" s="58"/>
      <c r="Q93" s="66" t="s">
        <v>224</v>
      </c>
      <c r="R93" s="56" t="s">
        <v>225</v>
      </c>
      <c r="S93" s="67">
        <v>73</v>
      </c>
      <c r="T93" s="68"/>
      <c r="U93" s="70"/>
    </row>
    <row r="94" spans="1:21" s="47" customFormat="1" ht="31.5" customHeight="1">
      <c r="A94" s="54" t="s">
        <v>250</v>
      </c>
      <c r="B94" s="55" t="s">
        <v>251</v>
      </c>
      <c r="C94" s="56" t="e">
        <f>IF(OR(LEN(#REF!)={15,18}),IF(MOD(RIGHT(LEFT(#REF!,17)),2),"男","女"),"？")</f>
        <v>#REF!</v>
      </c>
      <c r="D94" s="57" t="str">
        <f>IF(ISERR(DATEVALUE(MID(#REF!,7,4)&amp;"/"&amp;MID(#REF!,11,2)&amp;"/"&amp;MID(#REF!,13,2))),"(无证号)",DATEVALUE(MID(#REF!,7,4)&amp;"/"&amp;MID(#REF!,11,2)&amp;"/"&amp;MID(#REF!,13,2)))</f>
        <v>(无证号)</v>
      </c>
      <c r="E94" s="58" t="s">
        <v>20</v>
      </c>
      <c r="F94" s="58" t="s">
        <v>21</v>
      </c>
      <c r="G94" s="59">
        <v>42917</v>
      </c>
      <c r="H94" s="58" t="s">
        <v>22</v>
      </c>
      <c r="I94" s="58" t="s">
        <v>228</v>
      </c>
      <c r="J94" s="58" t="s">
        <v>24</v>
      </c>
      <c r="K94" s="58"/>
      <c r="L94" s="58"/>
      <c r="M94" s="59"/>
      <c r="N94" s="58"/>
      <c r="O94" s="58"/>
      <c r="P94" s="58"/>
      <c r="Q94" s="66" t="s">
        <v>224</v>
      </c>
      <c r="R94" s="56" t="s">
        <v>225</v>
      </c>
      <c r="S94" s="67">
        <v>72.6</v>
      </c>
      <c r="T94" s="68"/>
      <c r="U94" s="70"/>
    </row>
    <row r="95" spans="1:21" s="47" customFormat="1" ht="31.5" customHeight="1">
      <c r="A95" s="54" t="s">
        <v>252</v>
      </c>
      <c r="B95" s="55" t="s">
        <v>253</v>
      </c>
      <c r="C95" s="56" t="e">
        <f>IF(OR(LEN(#REF!)={15,18}),IF(MOD(RIGHT(LEFT(#REF!,17)),2),"男","女"),"？")</f>
        <v>#REF!</v>
      </c>
      <c r="D95" s="57" t="str">
        <f>IF(ISERR(DATEVALUE(MID(#REF!,7,4)&amp;"/"&amp;MID(#REF!,11,2)&amp;"/"&amp;MID(#REF!,13,2))),"(无证号)",DATEVALUE(MID(#REF!,7,4)&amp;"/"&amp;MID(#REF!,11,2)&amp;"/"&amp;MID(#REF!,13,2)))</f>
        <v>(无证号)</v>
      </c>
      <c r="E95" s="58" t="s">
        <v>20</v>
      </c>
      <c r="F95" s="58" t="s">
        <v>21</v>
      </c>
      <c r="G95" s="59">
        <v>44013</v>
      </c>
      <c r="H95" s="58" t="s">
        <v>22</v>
      </c>
      <c r="I95" s="58" t="s">
        <v>228</v>
      </c>
      <c r="J95" s="58" t="s">
        <v>24</v>
      </c>
      <c r="K95" s="58"/>
      <c r="L95" s="58"/>
      <c r="M95" s="59"/>
      <c r="N95" s="58"/>
      <c r="O95" s="58"/>
      <c r="P95" s="58"/>
      <c r="Q95" s="66" t="s">
        <v>224</v>
      </c>
      <c r="R95" s="56" t="s">
        <v>225</v>
      </c>
      <c r="S95" s="67">
        <v>72.4</v>
      </c>
      <c r="T95" s="68"/>
      <c r="U95" s="70"/>
    </row>
    <row r="96" spans="1:21" s="47" customFormat="1" ht="31.5" customHeight="1">
      <c r="A96" s="54" t="s">
        <v>254</v>
      </c>
      <c r="B96" s="55" t="s">
        <v>255</v>
      </c>
      <c r="C96" s="56" t="e">
        <f>IF(OR(LEN(#REF!)={15,18}),IF(MOD(RIGHT(LEFT(#REF!,17)),2),"男","女"),"？")</f>
        <v>#REF!</v>
      </c>
      <c r="D96" s="57" t="str">
        <f>IF(ISERR(DATEVALUE(MID(#REF!,7,4)&amp;"/"&amp;MID(#REF!,11,2)&amp;"/"&amp;MID(#REF!,13,2))),"(无证号)",DATEVALUE(MID(#REF!,7,4)&amp;"/"&amp;MID(#REF!,11,2)&amp;"/"&amp;MID(#REF!,13,2)))</f>
        <v>(无证号)</v>
      </c>
      <c r="E96" s="58" t="s">
        <v>20</v>
      </c>
      <c r="F96" s="58" t="s">
        <v>21</v>
      </c>
      <c r="G96" s="59">
        <v>41426</v>
      </c>
      <c r="H96" s="58" t="s">
        <v>256</v>
      </c>
      <c r="I96" s="58" t="s">
        <v>257</v>
      </c>
      <c r="J96" s="58" t="s">
        <v>258</v>
      </c>
      <c r="K96" s="58" t="s">
        <v>54</v>
      </c>
      <c r="L96" s="58" t="s">
        <v>55</v>
      </c>
      <c r="M96" s="59">
        <v>42887</v>
      </c>
      <c r="N96" s="58" t="s">
        <v>256</v>
      </c>
      <c r="O96" s="58" t="s">
        <v>259</v>
      </c>
      <c r="P96" s="58" t="s">
        <v>258</v>
      </c>
      <c r="Q96" s="66" t="s">
        <v>224</v>
      </c>
      <c r="R96" s="56" t="s">
        <v>225</v>
      </c>
      <c r="S96" s="67">
        <v>71.2</v>
      </c>
      <c r="T96" s="68"/>
      <c r="U96" s="70"/>
    </row>
    <row r="97" spans="1:21" s="47" customFormat="1" ht="31.5" customHeight="1">
      <c r="A97" s="54" t="s">
        <v>260</v>
      </c>
      <c r="B97" s="55" t="s">
        <v>261</v>
      </c>
      <c r="C97" s="56" t="e">
        <f>IF(OR(LEN(#REF!)={15,18}),IF(MOD(RIGHT(LEFT(#REF!,17)),2),"男","女"),"？")</f>
        <v>#REF!</v>
      </c>
      <c r="D97" s="57" t="str">
        <f>IF(ISERR(DATEVALUE(MID(#REF!,7,4)&amp;"/"&amp;MID(#REF!,11,2)&amp;"/"&amp;MID(#REF!,13,2))),"(无证号)",DATEVALUE(MID(#REF!,7,4)&amp;"/"&amp;MID(#REF!,11,2)&amp;"/"&amp;MID(#REF!,13,2)))</f>
        <v>(无证号)</v>
      </c>
      <c r="E97" s="58" t="s">
        <v>20</v>
      </c>
      <c r="F97" s="58" t="s">
        <v>21</v>
      </c>
      <c r="G97" s="59">
        <v>42186</v>
      </c>
      <c r="H97" s="58" t="s">
        <v>22</v>
      </c>
      <c r="I97" s="58" t="s">
        <v>228</v>
      </c>
      <c r="J97" s="58" t="s">
        <v>24</v>
      </c>
      <c r="K97" s="58"/>
      <c r="L97" s="58"/>
      <c r="M97" s="59"/>
      <c r="N97" s="58"/>
      <c r="O97" s="58"/>
      <c r="P97" s="58"/>
      <c r="Q97" s="66" t="s">
        <v>224</v>
      </c>
      <c r="R97" s="56" t="s">
        <v>225</v>
      </c>
      <c r="S97" s="67">
        <v>70.8</v>
      </c>
      <c r="T97" s="68"/>
      <c r="U97" s="70"/>
    </row>
    <row r="98" spans="1:21" s="47" customFormat="1" ht="31.5" customHeight="1">
      <c r="A98" s="54" t="s">
        <v>262</v>
      </c>
      <c r="B98" s="55" t="s">
        <v>263</v>
      </c>
      <c r="C98" s="60" t="e">
        <f>IF(OR(LEN(#REF!)={15,18}),IF(MOD(RIGHT(LEFT(#REF!,17)),2),"男","女"),"？")</f>
        <v>#REF!</v>
      </c>
      <c r="D98" s="59" t="str">
        <f>IF(ISERR(DATEVALUE(MID(#REF!,7,4)&amp;"/"&amp;MID(#REF!,11,2)&amp;"/"&amp;MID(#REF!,13,2))),"(无证号)",DATEVALUE(MID(#REF!,7,4)&amp;"/"&amp;MID(#REF!,11,2)&amp;"/"&amp;MID(#REF!,13,2)))</f>
        <v>(无证号)</v>
      </c>
      <c r="E98" s="58" t="s">
        <v>20</v>
      </c>
      <c r="F98" s="58" t="s">
        <v>21</v>
      </c>
      <c r="G98" s="59">
        <v>40330</v>
      </c>
      <c r="H98" s="58" t="s">
        <v>264</v>
      </c>
      <c r="I98" s="58" t="s">
        <v>243</v>
      </c>
      <c r="J98" s="58" t="s">
        <v>20</v>
      </c>
      <c r="K98" s="58" t="s">
        <v>54</v>
      </c>
      <c r="L98" s="58" t="s">
        <v>55</v>
      </c>
      <c r="M98" s="59">
        <v>41228</v>
      </c>
      <c r="N98" s="58" t="s">
        <v>265</v>
      </c>
      <c r="O98" s="58" t="s">
        <v>243</v>
      </c>
      <c r="P98" s="58" t="s">
        <v>20</v>
      </c>
      <c r="Q98" s="66" t="s">
        <v>224</v>
      </c>
      <c r="R98" s="60" t="s">
        <v>225</v>
      </c>
      <c r="S98" s="67">
        <v>70.2</v>
      </c>
      <c r="T98" s="68"/>
      <c r="U98" s="70"/>
    </row>
    <row r="99" spans="1:21" s="47" customFormat="1" ht="31.5" customHeight="1">
      <c r="A99" s="54" t="s">
        <v>266</v>
      </c>
      <c r="B99" s="55" t="s">
        <v>267</v>
      </c>
      <c r="C99" s="56" t="e">
        <f>IF(OR(LEN(#REF!)={15,18}),IF(MOD(RIGHT(LEFT(#REF!,17)),2),"男","女"),"？")</f>
        <v>#REF!</v>
      </c>
      <c r="D99" s="57" t="str">
        <f>IF(ISERR(DATEVALUE(MID(#REF!,7,4)&amp;"/"&amp;MID(#REF!,11,2)&amp;"/"&amp;MID(#REF!,13,2))),"(无证号)",DATEVALUE(MID(#REF!,7,4)&amp;"/"&amp;MID(#REF!,11,2)&amp;"/"&amp;MID(#REF!,13,2)))</f>
        <v>(无证号)</v>
      </c>
      <c r="E99" s="58" t="s">
        <v>20</v>
      </c>
      <c r="F99" s="58" t="s">
        <v>21</v>
      </c>
      <c r="G99" s="59">
        <v>42887</v>
      </c>
      <c r="H99" s="58" t="s">
        <v>268</v>
      </c>
      <c r="I99" s="58" t="s">
        <v>228</v>
      </c>
      <c r="J99" s="58" t="s">
        <v>24</v>
      </c>
      <c r="K99" s="58" t="s">
        <v>54</v>
      </c>
      <c r="L99" s="58" t="s">
        <v>55</v>
      </c>
      <c r="M99" s="59">
        <v>43983</v>
      </c>
      <c r="N99" s="58" t="s">
        <v>269</v>
      </c>
      <c r="O99" s="58" t="s">
        <v>270</v>
      </c>
      <c r="P99" s="58" t="s">
        <v>175</v>
      </c>
      <c r="Q99" s="66" t="s">
        <v>224</v>
      </c>
      <c r="R99" s="56" t="s">
        <v>225</v>
      </c>
      <c r="S99" s="67">
        <v>69.8</v>
      </c>
      <c r="T99" s="68"/>
      <c r="U99" s="70"/>
    </row>
    <row r="100" spans="1:21" s="47" customFormat="1" ht="31.5" customHeight="1">
      <c r="A100" s="54" t="s">
        <v>271</v>
      </c>
      <c r="B100" s="55" t="s">
        <v>272</v>
      </c>
      <c r="C100" s="56" t="e">
        <f>IF(OR(LEN(#REF!)={15,18}),IF(MOD(RIGHT(LEFT(#REF!,17)),2),"男","女"),"？")</f>
        <v>#REF!</v>
      </c>
      <c r="D100" s="57" t="str">
        <f>IF(ISERR(DATEVALUE(MID(#REF!,7,4)&amp;"/"&amp;MID(#REF!,11,2)&amp;"/"&amp;MID(#REF!,13,2))),"(无证号)",DATEVALUE(MID(#REF!,7,4)&amp;"/"&amp;MID(#REF!,11,2)&amp;"/"&amp;MID(#REF!,13,2)))</f>
        <v>(无证号)</v>
      </c>
      <c r="E100" s="58" t="s">
        <v>20</v>
      </c>
      <c r="F100" s="58" t="s">
        <v>21</v>
      </c>
      <c r="G100" s="59">
        <v>44013</v>
      </c>
      <c r="H100" s="58" t="s">
        <v>22</v>
      </c>
      <c r="I100" s="58" t="s">
        <v>228</v>
      </c>
      <c r="J100" s="58" t="s">
        <v>24</v>
      </c>
      <c r="K100" s="58"/>
      <c r="L100" s="58"/>
      <c r="M100" s="59"/>
      <c r="N100" s="58"/>
      <c r="O100" s="58"/>
      <c r="P100" s="58"/>
      <c r="Q100" s="66" t="s">
        <v>224</v>
      </c>
      <c r="R100" s="56" t="s">
        <v>225</v>
      </c>
      <c r="S100" s="67">
        <v>58</v>
      </c>
      <c r="T100" s="68"/>
      <c r="U100" s="70"/>
    </row>
    <row r="101" spans="1:21" s="47" customFormat="1" ht="31.5" customHeight="1">
      <c r="A101" s="54" t="s">
        <v>273</v>
      </c>
      <c r="B101" s="55" t="s">
        <v>274</v>
      </c>
      <c r="C101" s="56" t="e">
        <f>IF(OR(LEN(#REF!)={15,18}),IF(MOD(RIGHT(LEFT(#REF!,17)),2),"男","女"),"？")</f>
        <v>#REF!</v>
      </c>
      <c r="D101" s="57" t="str">
        <f>IF(ISERR(DATEVALUE(MID(#REF!,7,4)&amp;"/"&amp;MID(#REF!,11,2)&amp;"/"&amp;MID(#REF!,13,2))),"(无证号)",DATEVALUE(MID(#REF!,7,4)&amp;"/"&amp;MID(#REF!,11,2)&amp;"/"&amp;MID(#REF!,13,2)))</f>
        <v>(无证号)</v>
      </c>
      <c r="E101" s="58" t="s">
        <v>20</v>
      </c>
      <c r="F101" s="58" t="s">
        <v>21</v>
      </c>
      <c r="G101" s="59">
        <v>43252</v>
      </c>
      <c r="H101" s="58" t="s">
        <v>275</v>
      </c>
      <c r="I101" s="58" t="s">
        <v>243</v>
      </c>
      <c r="J101" s="58" t="s">
        <v>24</v>
      </c>
      <c r="K101" s="58"/>
      <c r="L101" s="58"/>
      <c r="M101" s="59"/>
      <c r="N101" s="58"/>
      <c r="O101" s="58"/>
      <c r="P101" s="58"/>
      <c r="Q101" s="66" t="s">
        <v>224</v>
      </c>
      <c r="R101" s="56" t="s">
        <v>225</v>
      </c>
      <c r="S101" s="67">
        <v>54.6</v>
      </c>
      <c r="T101" s="68"/>
      <c r="U101" s="70"/>
    </row>
    <row r="102" spans="1:21" s="47" customFormat="1" ht="31.5" customHeight="1">
      <c r="A102" s="54" t="s">
        <v>276</v>
      </c>
      <c r="B102" s="55" t="s">
        <v>277</v>
      </c>
      <c r="C102" s="56" t="e">
        <f>IF(OR(LEN(#REF!)={15,18}),IF(MOD(RIGHT(LEFT(#REF!,17)),2),"男","女"),"？")</f>
        <v>#REF!</v>
      </c>
      <c r="D102" s="57" t="str">
        <f>IF(ISERR(DATEVALUE(MID(#REF!,7,4)&amp;"/"&amp;MID(#REF!,11,2)&amp;"/"&amp;MID(#REF!,13,2))),"(无证号)",DATEVALUE(MID(#REF!,7,4)&amp;"/"&amp;MID(#REF!,11,2)&amp;"/"&amp;MID(#REF!,13,2)))</f>
        <v>(无证号)</v>
      </c>
      <c r="E102" s="58" t="s">
        <v>20</v>
      </c>
      <c r="F102" s="58" t="s">
        <v>21</v>
      </c>
      <c r="G102" s="59">
        <v>43647</v>
      </c>
      <c r="H102" s="58" t="s">
        <v>22</v>
      </c>
      <c r="I102" s="58" t="s">
        <v>228</v>
      </c>
      <c r="J102" s="58" t="s">
        <v>24</v>
      </c>
      <c r="K102" s="58"/>
      <c r="L102" s="58"/>
      <c r="M102" s="59"/>
      <c r="N102" s="58"/>
      <c r="O102" s="58"/>
      <c r="P102" s="58"/>
      <c r="Q102" s="66" t="s">
        <v>224</v>
      </c>
      <c r="R102" s="56" t="s">
        <v>225</v>
      </c>
      <c r="S102" s="67">
        <v>0</v>
      </c>
      <c r="T102" s="68"/>
      <c r="U102" s="70"/>
    </row>
    <row r="103" spans="1:21" s="47" customFormat="1" ht="31.5" customHeight="1">
      <c r="A103" s="54" t="s">
        <v>278</v>
      </c>
      <c r="B103" s="55" t="s">
        <v>279</v>
      </c>
      <c r="C103" s="56" t="e">
        <f>IF(OR(LEN(#REF!)={15,18}),IF(MOD(RIGHT(LEFT(#REF!,17)),2),"男","女"),"？")</f>
        <v>#REF!</v>
      </c>
      <c r="D103" s="57" t="str">
        <f>IF(ISERR(DATEVALUE(MID(#REF!,7,4)&amp;"/"&amp;MID(#REF!,11,2)&amp;"/"&amp;MID(#REF!,13,2))),"(无证号)",DATEVALUE(MID(#REF!,7,4)&amp;"/"&amp;MID(#REF!,11,2)&amp;"/"&amp;MID(#REF!,13,2)))</f>
        <v>(无证号)</v>
      </c>
      <c r="E103" s="58" t="s">
        <v>20</v>
      </c>
      <c r="F103" s="58" t="s">
        <v>21</v>
      </c>
      <c r="G103" s="59">
        <v>43282</v>
      </c>
      <c r="H103" s="58" t="s">
        <v>22</v>
      </c>
      <c r="I103" s="58" t="s">
        <v>228</v>
      </c>
      <c r="J103" s="58" t="s">
        <v>24</v>
      </c>
      <c r="K103" s="58"/>
      <c r="L103" s="58"/>
      <c r="M103" s="59"/>
      <c r="N103" s="58"/>
      <c r="O103" s="58"/>
      <c r="P103" s="58"/>
      <c r="Q103" s="66" t="s">
        <v>224</v>
      </c>
      <c r="R103" s="56" t="s">
        <v>225</v>
      </c>
      <c r="S103" s="67">
        <v>0</v>
      </c>
      <c r="T103" s="68"/>
      <c r="U103" s="70"/>
    </row>
    <row r="104" spans="1:21" s="47" customFormat="1" ht="31.5" customHeight="1">
      <c r="A104" s="54" t="s">
        <v>280</v>
      </c>
      <c r="B104" s="55" t="s">
        <v>281</v>
      </c>
      <c r="C104" s="56" t="e">
        <f>IF(OR(LEN(#REF!)={15,18}),IF(MOD(RIGHT(LEFT(#REF!,17)),2),"男","女"),"？")</f>
        <v>#REF!</v>
      </c>
      <c r="D104" s="57" t="str">
        <f>IF(ISERR(DATEVALUE(MID(#REF!,7,4)&amp;"/"&amp;MID(#REF!,11,2)&amp;"/"&amp;MID(#REF!,13,2))),"(无证号)",DATEVALUE(MID(#REF!,7,4)&amp;"/"&amp;MID(#REF!,11,2)&amp;"/"&amp;MID(#REF!,13,2)))</f>
        <v>(无证号)</v>
      </c>
      <c r="E104" s="58" t="s">
        <v>20</v>
      </c>
      <c r="F104" s="58" t="s">
        <v>21</v>
      </c>
      <c r="G104" s="59">
        <v>43282</v>
      </c>
      <c r="H104" s="58" t="s">
        <v>22</v>
      </c>
      <c r="I104" s="58" t="s">
        <v>228</v>
      </c>
      <c r="J104" s="58" t="s">
        <v>24</v>
      </c>
      <c r="K104" s="58"/>
      <c r="L104" s="58"/>
      <c r="M104" s="59"/>
      <c r="N104" s="58"/>
      <c r="O104" s="58"/>
      <c r="P104" s="58"/>
      <c r="Q104" s="66" t="s">
        <v>224</v>
      </c>
      <c r="R104" s="56" t="s">
        <v>225</v>
      </c>
      <c r="S104" s="67">
        <v>0</v>
      </c>
      <c r="T104" s="68"/>
      <c r="U104" s="70"/>
    </row>
    <row r="105" spans="1:21" s="47" customFormat="1" ht="31.5" customHeight="1">
      <c r="A105" s="54" t="s">
        <v>282</v>
      </c>
      <c r="B105" s="55" t="s">
        <v>283</v>
      </c>
      <c r="C105" s="56" t="e">
        <f>IF(OR(LEN(#REF!)={15,18}),IF(MOD(RIGHT(LEFT(#REF!,17)),2),"男","女"),"？")</f>
        <v>#REF!</v>
      </c>
      <c r="D105" s="57" t="str">
        <f>IF(ISERR(DATEVALUE(MID(#REF!,7,4)&amp;"/"&amp;MID(#REF!,11,2)&amp;"/"&amp;MID(#REF!,13,2))),"(无证号)",DATEVALUE(MID(#REF!,7,4)&amp;"/"&amp;MID(#REF!,11,2)&amp;"/"&amp;MID(#REF!,13,2)))</f>
        <v>(无证号)</v>
      </c>
      <c r="E105" s="58" t="s">
        <v>20</v>
      </c>
      <c r="F105" s="58" t="s">
        <v>21</v>
      </c>
      <c r="G105" s="59">
        <v>43647</v>
      </c>
      <c r="H105" s="58" t="s">
        <v>22</v>
      </c>
      <c r="I105" s="58" t="s">
        <v>284</v>
      </c>
      <c r="J105" s="58" t="s">
        <v>24</v>
      </c>
      <c r="K105" s="58"/>
      <c r="L105" s="58"/>
      <c r="M105" s="59"/>
      <c r="N105" s="58"/>
      <c r="O105" s="58"/>
      <c r="P105" s="58"/>
      <c r="Q105" s="66" t="s">
        <v>285</v>
      </c>
      <c r="R105" s="56" t="s">
        <v>286</v>
      </c>
      <c r="S105" s="67">
        <v>79.44</v>
      </c>
      <c r="T105" s="68">
        <v>1</v>
      </c>
      <c r="U105" s="69" t="s">
        <v>201</v>
      </c>
    </row>
    <row r="106" spans="1:21" s="47" customFormat="1" ht="31.5" customHeight="1">
      <c r="A106" s="54" t="s">
        <v>287</v>
      </c>
      <c r="B106" s="55" t="s">
        <v>288</v>
      </c>
      <c r="C106" s="56" t="e">
        <f>IF(OR(LEN(#REF!)={15,18}),IF(MOD(RIGHT(LEFT(#REF!,17)),2),"男","女"),"？")</f>
        <v>#REF!</v>
      </c>
      <c r="D106" s="57" t="str">
        <f>IF(ISERR(DATEVALUE(MID(#REF!,7,4)&amp;"/"&amp;MID(#REF!,11,2)&amp;"/"&amp;MID(#REF!,13,2))),"(无证号)",DATEVALUE(MID(#REF!,7,4)&amp;"/"&amp;MID(#REF!,11,2)&amp;"/"&amp;MID(#REF!,13,2)))</f>
        <v>(无证号)</v>
      </c>
      <c r="E106" s="58" t="s">
        <v>20</v>
      </c>
      <c r="F106" s="58" t="s">
        <v>21</v>
      </c>
      <c r="G106" s="59">
        <v>44013</v>
      </c>
      <c r="H106" s="58" t="s">
        <v>22</v>
      </c>
      <c r="I106" s="58" t="s">
        <v>284</v>
      </c>
      <c r="J106" s="58" t="s">
        <v>24</v>
      </c>
      <c r="K106" s="58"/>
      <c r="L106" s="58"/>
      <c r="M106" s="59"/>
      <c r="N106" s="58"/>
      <c r="O106" s="58"/>
      <c r="P106" s="58"/>
      <c r="Q106" s="66" t="s">
        <v>285</v>
      </c>
      <c r="R106" s="56" t="s">
        <v>286</v>
      </c>
      <c r="S106" s="67">
        <v>78.42</v>
      </c>
      <c r="T106" s="68">
        <v>2</v>
      </c>
      <c r="U106" s="69" t="s">
        <v>201</v>
      </c>
    </row>
    <row r="107" spans="1:21" s="47" customFormat="1" ht="31.5" customHeight="1">
      <c r="A107" s="54" t="s">
        <v>289</v>
      </c>
      <c r="B107" s="55" t="s">
        <v>290</v>
      </c>
      <c r="C107" s="56" t="e">
        <f>IF(OR(LEN(#REF!)={15,18}),IF(MOD(RIGHT(LEFT(#REF!,17)),2),"男","女"),"？")</f>
        <v>#REF!</v>
      </c>
      <c r="D107" s="57" t="str">
        <f>IF(ISERR(DATEVALUE(MID(#REF!,7,4)&amp;"/"&amp;MID(#REF!,11,2)&amp;"/"&amp;MID(#REF!,13,2))),"(无证号)",DATEVALUE(MID(#REF!,7,4)&amp;"/"&amp;MID(#REF!,11,2)&amp;"/"&amp;MID(#REF!,13,2)))</f>
        <v>(无证号)</v>
      </c>
      <c r="E107" s="58" t="s">
        <v>20</v>
      </c>
      <c r="F107" s="58" t="s">
        <v>21</v>
      </c>
      <c r="G107" s="59">
        <v>43983</v>
      </c>
      <c r="H107" s="58" t="s">
        <v>291</v>
      </c>
      <c r="I107" s="58" t="s">
        <v>292</v>
      </c>
      <c r="J107" s="58" t="s">
        <v>175</v>
      </c>
      <c r="K107" s="58"/>
      <c r="L107" s="58"/>
      <c r="M107" s="59"/>
      <c r="N107" s="58"/>
      <c r="O107" s="58"/>
      <c r="P107" s="58"/>
      <c r="Q107" s="66" t="s">
        <v>285</v>
      </c>
      <c r="R107" s="56" t="s">
        <v>286</v>
      </c>
      <c r="S107" s="67">
        <v>77.34</v>
      </c>
      <c r="T107" s="68"/>
      <c r="U107" s="70"/>
    </row>
    <row r="108" spans="1:21" s="47" customFormat="1" ht="31.5" customHeight="1">
      <c r="A108" s="54" t="s">
        <v>293</v>
      </c>
      <c r="B108" s="55" t="s">
        <v>294</v>
      </c>
      <c r="C108" s="56" t="e">
        <f>IF(OR(LEN(#REF!)={15,18}),IF(MOD(RIGHT(LEFT(#REF!,17)),2),"男","女"),"？")</f>
        <v>#REF!</v>
      </c>
      <c r="D108" s="57" t="str">
        <f>IF(ISERR(DATEVALUE(MID(#REF!,7,4)&amp;"/"&amp;MID(#REF!,11,2)&amp;"/"&amp;MID(#REF!,13,2))),"(无证号)",DATEVALUE(MID(#REF!,7,4)&amp;"/"&amp;MID(#REF!,11,2)&amp;"/"&amp;MID(#REF!,13,2)))</f>
        <v>(无证号)</v>
      </c>
      <c r="E108" s="58" t="s">
        <v>20</v>
      </c>
      <c r="F108" s="58" t="s">
        <v>21</v>
      </c>
      <c r="G108" s="59">
        <v>43647</v>
      </c>
      <c r="H108" s="58" t="s">
        <v>22</v>
      </c>
      <c r="I108" s="58" t="s">
        <v>295</v>
      </c>
      <c r="J108" s="58" t="s">
        <v>24</v>
      </c>
      <c r="K108" s="58"/>
      <c r="L108" s="58"/>
      <c r="M108" s="59"/>
      <c r="N108" s="58"/>
      <c r="O108" s="58"/>
      <c r="P108" s="58"/>
      <c r="Q108" s="66" t="s">
        <v>285</v>
      </c>
      <c r="R108" s="56" t="s">
        <v>286</v>
      </c>
      <c r="S108" s="67">
        <v>75.02</v>
      </c>
      <c r="T108" s="68"/>
      <c r="U108" s="70"/>
    </row>
    <row r="109" spans="1:21" s="47" customFormat="1" ht="31.5" customHeight="1">
      <c r="A109" s="54" t="s">
        <v>296</v>
      </c>
      <c r="B109" s="55" t="s">
        <v>297</v>
      </c>
      <c r="C109" s="56" t="e">
        <f>IF(OR(LEN(#REF!)={15,18}),IF(MOD(RIGHT(LEFT(#REF!,17)),2),"男","女"),"？")</f>
        <v>#REF!</v>
      </c>
      <c r="D109" s="57" t="str">
        <f>IF(ISERR(DATEVALUE(MID(#REF!,7,4)&amp;"/"&amp;MID(#REF!,11,2)&amp;"/"&amp;MID(#REF!,13,2))),"(无证号)",DATEVALUE(MID(#REF!,7,4)&amp;"/"&amp;MID(#REF!,11,2)&amp;"/"&amp;MID(#REF!,13,2)))</f>
        <v>(无证号)</v>
      </c>
      <c r="E109" s="58" t="s">
        <v>20</v>
      </c>
      <c r="F109" s="58" t="s">
        <v>21</v>
      </c>
      <c r="G109" s="59">
        <v>43282</v>
      </c>
      <c r="H109" s="58" t="s">
        <v>22</v>
      </c>
      <c r="I109" s="58" t="s">
        <v>284</v>
      </c>
      <c r="J109" s="58" t="s">
        <v>24</v>
      </c>
      <c r="K109" s="58"/>
      <c r="L109" s="58"/>
      <c r="M109" s="59"/>
      <c r="N109" s="58"/>
      <c r="O109" s="58"/>
      <c r="P109" s="58"/>
      <c r="Q109" s="66" t="s">
        <v>285</v>
      </c>
      <c r="R109" s="56" t="s">
        <v>286</v>
      </c>
      <c r="S109" s="67">
        <v>74.86</v>
      </c>
      <c r="T109" s="68"/>
      <c r="U109" s="70"/>
    </row>
    <row r="110" spans="1:21" s="47" customFormat="1" ht="31.5" customHeight="1">
      <c r="A110" s="54" t="s">
        <v>298</v>
      </c>
      <c r="B110" s="55" t="s">
        <v>299</v>
      </c>
      <c r="C110" s="56" t="e">
        <f>IF(OR(LEN(#REF!)={15,18}),IF(MOD(RIGHT(LEFT(#REF!,17)),2),"男","女"),"？")</f>
        <v>#REF!</v>
      </c>
      <c r="D110" s="57" t="str">
        <f>IF(ISERR(DATEVALUE(MID(#REF!,7,4)&amp;"/"&amp;MID(#REF!,11,2)&amp;"/"&amp;MID(#REF!,13,2))),"(无证号)",DATEVALUE(MID(#REF!,7,4)&amp;"/"&amp;MID(#REF!,11,2)&amp;"/"&amp;MID(#REF!,13,2)))</f>
        <v>(无证号)</v>
      </c>
      <c r="E110" s="58" t="s">
        <v>20</v>
      </c>
      <c r="F110" s="58" t="s">
        <v>21</v>
      </c>
      <c r="G110" s="59">
        <v>42186</v>
      </c>
      <c r="H110" s="58" t="s">
        <v>22</v>
      </c>
      <c r="I110" s="58" t="s">
        <v>284</v>
      </c>
      <c r="J110" s="58" t="s">
        <v>24</v>
      </c>
      <c r="K110" s="58"/>
      <c r="L110" s="58"/>
      <c r="M110" s="59"/>
      <c r="N110" s="58"/>
      <c r="O110" s="58"/>
      <c r="P110" s="58"/>
      <c r="Q110" s="66" t="s">
        <v>285</v>
      </c>
      <c r="R110" s="56" t="s">
        <v>286</v>
      </c>
      <c r="S110" s="67">
        <v>74.4</v>
      </c>
      <c r="T110" s="68"/>
      <c r="U110" s="70"/>
    </row>
    <row r="111" spans="1:21" s="47" customFormat="1" ht="31.5" customHeight="1">
      <c r="A111" s="54" t="s">
        <v>300</v>
      </c>
      <c r="B111" s="55" t="s">
        <v>301</v>
      </c>
      <c r="C111" s="56" t="e">
        <f>IF(OR(LEN(#REF!)={15,18}),IF(MOD(RIGHT(LEFT(#REF!,17)),2),"男","女"),"？")</f>
        <v>#REF!</v>
      </c>
      <c r="D111" s="57" t="str">
        <f>IF(ISERR(DATEVALUE(MID(#REF!,7,4)&amp;"/"&amp;MID(#REF!,11,2)&amp;"/"&amp;MID(#REF!,13,2))),"(无证号)",DATEVALUE(MID(#REF!,7,4)&amp;"/"&amp;MID(#REF!,11,2)&amp;"/"&amp;MID(#REF!,13,2)))</f>
        <v>(无证号)</v>
      </c>
      <c r="E111" s="58" t="s">
        <v>20</v>
      </c>
      <c r="F111" s="58" t="s">
        <v>21</v>
      </c>
      <c r="G111" s="59">
        <v>43647</v>
      </c>
      <c r="H111" s="58" t="s">
        <v>22</v>
      </c>
      <c r="I111" s="58" t="s">
        <v>284</v>
      </c>
      <c r="J111" s="58" t="s">
        <v>24</v>
      </c>
      <c r="K111" s="58"/>
      <c r="L111" s="58"/>
      <c r="M111" s="59"/>
      <c r="N111" s="58"/>
      <c r="O111" s="58"/>
      <c r="P111" s="58"/>
      <c r="Q111" s="66" t="s">
        <v>285</v>
      </c>
      <c r="R111" s="56" t="s">
        <v>286</v>
      </c>
      <c r="S111" s="67">
        <v>74.12</v>
      </c>
      <c r="T111" s="68"/>
      <c r="U111" s="70"/>
    </row>
    <row r="112" spans="1:21" s="47" customFormat="1" ht="31.5" customHeight="1">
      <c r="A112" s="54" t="s">
        <v>302</v>
      </c>
      <c r="B112" s="55" t="s">
        <v>303</v>
      </c>
      <c r="C112" s="56" t="e">
        <f>IF(OR(LEN(#REF!)={15,18}),IF(MOD(RIGHT(LEFT(#REF!,17)),2),"男","女"),"？")</f>
        <v>#REF!</v>
      </c>
      <c r="D112" s="57" t="str">
        <f>IF(ISERR(DATEVALUE(MID(#REF!,7,4)&amp;"/"&amp;MID(#REF!,11,2)&amp;"/"&amp;MID(#REF!,13,2))),"(无证号)",DATEVALUE(MID(#REF!,7,4)&amp;"/"&amp;MID(#REF!,11,2)&amp;"/"&amp;MID(#REF!,13,2)))</f>
        <v>(无证号)</v>
      </c>
      <c r="E112" s="58" t="s">
        <v>20</v>
      </c>
      <c r="F112" s="58" t="s">
        <v>21</v>
      </c>
      <c r="G112" s="59">
        <v>43648</v>
      </c>
      <c r="H112" s="58" t="s">
        <v>22</v>
      </c>
      <c r="I112" s="58" t="s">
        <v>284</v>
      </c>
      <c r="J112" s="58" t="s">
        <v>24</v>
      </c>
      <c r="K112" s="58"/>
      <c r="L112" s="58"/>
      <c r="M112" s="59"/>
      <c r="N112" s="58"/>
      <c r="O112" s="58"/>
      <c r="P112" s="58"/>
      <c r="Q112" s="66" t="s">
        <v>285</v>
      </c>
      <c r="R112" s="56" t="s">
        <v>286</v>
      </c>
      <c r="S112" s="67">
        <v>73.82</v>
      </c>
      <c r="T112" s="68"/>
      <c r="U112" s="70"/>
    </row>
    <row r="113" spans="1:21" s="47" customFormat="1" ht="31.5" customHeight="1">
      <c r="A113" s="54" t="s">
        <v>304</v>
      </c>
      <c r="B113" s="55" t="s">
        <v>305</v>
      </c>
      <c r="C113" s="56" t="e">
        <f>IF(OR(LEN(#REF!)={15,18}),IF(MOD(RIGHT(LEFT(#REF!,17)),2),"男","女"),"？")</f>
        <v>#REF!</v>
      </c>
      <c r="D113" s="57" t="str">
        <f>IF(ISERR(DATEVALUE(MID(#REF!,7,4)&amp;"/"&amp;MID(#REF!,11,2)&amp;"/"&amp;MID(#REF!,13,2))),"(无证号)",DATEVALUE(MID(#REF!,7,4)&amp;"/"&amp;MID(#REF!,11,2)&amp;"/"&amp;MID(#REF!,13,2)))</f>
        <v>(无证号)</v>
      </c>
      <c r="E113" s="58" t="s">
        <v>20</v>
      </c>
      <c r="F113" s="58" t="s">
        <v>21</v>
      </c>
      <c r="G113" s="59">
        <v>43647</v>
      </c>
      <c r="H113" s="58" t="s">
        <v>22</v>
      </c>
      <c r="I113" s="58" t="s">
        <v>284</v>
      </c>
      <c r="J113" s="58" t="s">
        <v>24</v>
      </c>
      <c r="K113" s="58"/>
      <c r="L113" s="58"/>
      <c r="M113" s="59"/>
      <c r="N113" s="58"/>
      <c r="O113" s="58"/>
      <c r="P113" s="58"/>
      <c r="Q113" s="66" t="s">
        <v>285</v>
      </c>
      <c r="R113" s="56" t="s">
        <v>286</v>
      </c>
      <c r="S113" s="67">
        <v>73.46</v>
      </c>
      <c r="T113" s="68"/>
      <c r="U113" s="70"/>
    </row>
    <row r="114" spans="1:21" s="47" customFormat="1" ht="31.5" customHeight="1">
      <c r="A114" s="54" t="s">
        <v>306</v>
      </c>
      <c r="B114" s="55" t="s">
        <v>307</v>
      </c>
      <c r="C114" s="56" t="e">
        <f>IF(OR(LEN(#REF!)={15,18}),IF(MOD(RIGHT(LEFT(#REF!,17)),2),"男","女"),"？")</f>
        <v>#REF!</v>
      </c>
      <c r="D114" s="57" t="str">
        <f>IF(ISERR(DATEVALUE(MID(#REF!,7,4)&amp;"/"&amp;MID(#REF!,11,2)&amp;"/"&amp;MID(#REF!,13,2))),"(无证号)",DATEVALUE(MID(#REF!,7,4)&amp;"/"&amp;MID(#REF!,11,2)&amp;"/"&amp;MID(#REF!,13,2)))</f>
        <v>(无证号)</v>
      </c>
      <c r="E114" s="58" t="s">
        <v>20</v>
      </c>
      <c r="F114" s="58" t="s">
        <v>21</v>
      </c>
      <c r="G114" s="59">
        <v>43647</v>
      </c>
      <c r="H114" s="58" t="s">
        <v>22</v>
      </c>
      <c r="I114" s="58" t="s">
        <v>295</v>
      </c>
      <c r="J114" s="58" t="s">
        <v>24</v>
      </c>
      <c r="K114" s="58"/>
      <c r="L114" s="58"/>
      <c r="M114" s="59"/>
      <c r="N114" s="58"/>
      <c r="O114" s="58"/>
      <c r="P114" s="58"/>
      <c r="Q114" s="66" t="s">
        <v>285</v>
      </c>
      <c r="R114" s="56" t="s">
        <v>286</v>
      </c>
      <c r="S114" s="67">
        <v>73</v>
      </c>
      <c r="T114" s="68"/>
      <c r="U114" s="70"/>
    </row>
    <row r="115" spans="1:21" s="47" customFormat="1" ht="31.5" customHeight="1">
      <c r="A115" s="54" t="s">
        <v>308</v>
      </c>
      <c r="B115" s="55" t="s">
        <v>309</v>
      </c>
      <c r="C115" s="56" t="e">
        <f>IF(OR(LEN(#REF!)={15,18}),IF(MOD(RIGHT(LEFT(#REF!,17)),2),"男","女"),"？")</f>
        <v>#REF!</v>
      </c>
      <c r="D115" s="57" t="str">
        <f>IF(ISERR(DATEVALUE(MID(#REF!,7,4)&amp;"/"&amp;MID(#REF!,11,2)&amp;"/"&amp;MID(#REF!,13,2))),"(无证号)",DATEVALUE(MID(#REF!,7,4)&amp;"/"&amp;MID(#REF!,11,2)&amp;"/"&amp;MID(#REF!,13,2)))</f>
        <v>(无证号)</v>
      </c>
      <c r="E115" s="58" t="s">
        <v>20</v>
      </c>
      <c r="F115" s="58" t="s">
        <v>21</v>
      </c>
      <c r="G115" s="59">
        <v>44013</v>
      </c>
      <c r="H115" s="58" t="s">
        <v>22</v>
      </c>
      <c r="I115" s="58" t="s">
        <v>284</v>
      </c>
      <c r="J115" s="58" t="s">
        <v>24</v>
      </c>
      <c r="K115" s="58"/>
      <c r="L115" s="58"/>
      <c r="M115" s="59"/>
      <c r="N115" s="58"/>
      <c r="O115" s="58"/>
      <c r="P115" s="58"/>
      <c r="Q115" s="66" t="s">
        <v>285</v>
      </c>
      <c r="R115" s="56" t="s">
        <v>286</v>
      </c>
      <c r="S115" s="67">
        <v>72.7</v>
      </c>
      <c r="T115" s="68"/>
      <c r="U115" s="70"/>
    </row>
  </sheetData>
  <sheetProtection/>
  <mergeCells count="11">
    <mergeCell ref="E2:J2"/>
    <mergeCell ref="K2:P2"/>
    <mergeCell ref="A2:A3"/>
    <mergeCell ref="B2:B3"/>
    <mergeCell ref="C2:C3"/>
    <mergeCell ref="D2:D3"/>
    <mergeCell ref="Q2:Q3"/>
    <mergeCell ref="R2:R3"/>
    <mergeCell ref="S2:S3"/>
    <mergeCell ref="T2:T3"/>
    <mergeCell ref="U2:U3"/>
  </mergeCells>
  <dataValidations count="7">
    <dataValidation allowBlank="1" showInputMessage="1" showErrorMessage="1" promptTitle="注意：" prompt="&#10;请按照考生提供的《毕业证》的院校名称完整填写" sqref="H6 H33 H36 H37 H38 H39 H40 H49 H50 H51 H52 H71 H72 H73 H74 H75 H76 H77 H78 H79 H80 H81 H82 H83 H84 H99 H100 H103 H104 H105 H108 H111 H112 H115 N115 H4:H5 H7:H8 H9:H13 H14:H15 H16:H18 H19:H20 H21:H25 H26:H27 H28:H32 H34:H35 H41:H42 H43:H44 H45:H46 H47:H48 H53:H54 H55:H64 H65:H66 H67:H68 H69:H70 H85:H86 H87:H88 H89:H90 H91:H93 H94:H95 H96:H98 H101:H102 H106:H107 H109:H110 H113:H114 N4:N15 N16:N88 N89:N114"/>
    <dataValidation type="list" allowBlank="1" showInputMessage="1" showErrorMessage="1" sqref="E36 E37 E71 E72 E73 E74 E75 E76 E77 E78 E81 E111 E114 E115 K115 E4:E15 E16:E33 E34:E35 E38:E39 E40:E52 E53:E54 E55:E66 E67:E68 E69:E70 E79:E80 E82:E83 E84:E85 E86:E88 E89:E92 E93:E94 E95:E104 E105:E106 E107:E108 E109:E110 E112:E113 K4:K15 K16:K70 K71:K72 K73:K88 K89:K114">
      <formula1>"博士,研究生,本科,大专,中专,中职"</formula1>
    </dataValidation>
    <dataValidation type="list" allowBlank="1" showInputMessage="1" showErrorMessage="1" sqref="J32 J33 J36 J52 J71 J72 J73 J74 J75 J78 J115 P115 J4:J15 J16:J31 J34:J35 J37:J38 J39:J40 J41:J42 J43:J51 J53:J54 J55:J64 J65:J66 J67:J68 J69:J70 J76:J77 J79:J80 J81:J88 J89:J90 J91:J93 J94:J95 J96:J103 J104:J105 J106:J108 J109:J110 J111:J114 P4:P15 P16:P88 P89:P114">
      <formula1>"六所部属师范大学免费师范生,985/211,一本,二本,三本,本科,其他"</formula1>
    </dataValidation>
    <dataValidation type="list" allowBlank="1" showInputMessage="1" showErrorMessage="1" sqref="F36 F37 F71 F72 F73 F74 F75 F76 F77 F78 F81 F111 F114 F115 L115 F4:F15 F16:F33 F34:F35 F38:F39 F40:F44 F45:F46 F47:F52 F53:F54 F55:F66 F67:F68 F69:F70 F79:F80 F82:F83 F84:F85 F86:F88 F89:F92 F93:F94 F95:F104 F105:F106 F107:F108 F109:F110 F112:F113 L4:L15 L16:L88 L89:L114">
      <formula1>"无,学士,硕士,博士"</formula1>
    </dataValidation>
    <dataValidation allowBlank="1" showInputMessage="1" showErrorMessage="1" promptTitle="请按格式录入" prompt="&#10;如：某考生于2002年7月毕业&#10;则输入：2002-7 &#10; 或 2002/7&#10; 或 2002年7月" sqref="G36 G37 G40 G71 G72 G73 G74 G75 G76 G77 G80 G111 G114 G115 M115 G4:G15 G16:G33 G34:G35 G38:G39 G41:G42 G43:G44 G45:G46 G47:G70 G78:G79 G81:G82 G83:G88 G89:G104 G105:G106 G107:G108 G109:G110 G112:G113 M4:M15 M16:M88 M89:M114"/>
    <dataValidation type="list" allowBlank="1" showInputMessage="1" showErrorMessage="1" promptTitle="非常重要" prompt="&#10;请校对！" errorTitle="错误" error="请认真校对职位代码。非常重要！" sqref="Q73 Q74 Q75 Q115 Q4:Q15 Q16:Q33 Q34:Q35 Q36:Q52 Q53:Q54 Q55:Q72 Q76:Q77 Q78:Q88 Q89:Q114">
      <formula1>岗位代码源</formula1>
    </dataValidation>
    <dataValidation allowBlank="1" showInputMessage="1" showErrorMessage="1" promptTitle="【请与身份证校对】" prompt="&#10;自动生成项&#10;请不要修改内部公式" sqref="D115 D4:D15 D16:D88 D89:D114"/>
  </dataValidations>
  <printOptions horizontalCentered="1"/>
  <pageMargins left="0.39305555555555555" right="0.39305555555555555" top="0.9048611111111111" bottom="0.8659722222222223" header="0.5" footer="0.5"/>
  <pageSetup blackAndWhite="1"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sheetPr>
    <tabColor indexed="47"/>
  </sheetPr>
  <dimension ref="A1:O72"/>
  <sheetViews>
    <sheetView showZeros="0" zoomScaleSheetLayoutView="100" workbookViewId="0" topLeftCell="D76">
      <selection activeCell="G8" sqref="G8"/>
    </sheetView>
  </sheetViews>
  <sheetFormatPr defaultColWidth="9.00390625" defaultRowHeight="14.25"/>
  <cols>
    <col min="1" max="1" width="4.875" style="5" hidden="1" customWidth="1"/>
    <col min="2" max="2" width="5.875" style="5" hidden="1" customWidth="1"/>
    <col min="3" max="3" width="4.00390625" style="6" hidden="1" customWidth="1"/>
    <col min="4" max="4" width="8.75390625" style="5" customWidth="1"/>
    <col min="5" max="5" width="3.875" style="7" customWidth="1"/>
    <col min="6" max="6" width="17.375" style="8" customWidth="1"/>
    <col min="7" max="7" width="27.625" style="9" customWidth="1"/>
    <col min="8" max="8" width="4.75390625" style="10" customWidth="1"/>
    <col min="9" max="9" width="6.625" style="11" customWidth="1"/>
    <col min="10" max="10" width="7.625" style="10" customWidth="1"/>
    <col min="11" max="11" width="6.00390625" style="12" customWidth="1"/>
    <col min="12" max="12" width="5.00390625" style="10" customWidth="1"/>
    <col min="13" max="13" width="5.50390625" style="10" customWidth="1"/>
    <col min="14" max="14" width="5.625" style="10" customWidth="1"/>
    <col min="15" max="15" width="7.625" style="13" customWidth="1"/>
    <col min="16" max="16" width="6.00390625" style="14" customWidth="1"/>
    <col min="17" max="16384" width="9.00390625" style="14" customWidth="1"/>
  </cols>
  <sheetData>
    <row r="1" spans="1:15" ht="42.75" customHeight="1">
      <c r="A1" s="15" t="s">
        <v>310</v>
      </c>
      <c r="B1" s="16"/>
      <c r="C1" s="16"/>
      <c r="D1" s="16"/>
      <c r="E1" s="16"/>
      <c r="F1" s="16"/>
      <c r="G1" s="16"/>
      <c r="H1" s="16"/>
      <c r="I1" s="16"/>
      <c r="J1" s="16"/>
      <c r="K1" s="16"/>
      <c r="L1" s="16"/>
      <c r="M1" s="16"/>
      <c r="N1" s="16"/>
      <c r="O1" s="16"/>
    </row>
    <row r="2" spans="1:15" ht="7.5" customHeight="1">
      <c r="A2" s="17"/>
      <c r="B2" s="17"/>
      <c r="C2" s="17"/>
      <c r="D2" s="17"/>
      <c r="E2" s="17"/>
      <c r="F2" s="17"/>
      <c r="G2" s="17"/>
      <c r="H2" s="17"/>
      <c r="I2" s="17"/>
      <c r="J2" s="17"/>
      <c r="K2" s="17"/>
      <c r="L2" s="17"/>
      <c r="M2" s="17"/>
      <c r="N2" s="17"/>
      <c r="O2" s="17"/>
    </row>
    <row r="3" spans="1:15" ht="9.75" customHeight="1">
      <c r="A3" s="18"/>
      <c r="B3" s="19"/>
      <c r="C3" s="19"/>
      <c r="D3" s="19"/>
      <c r="E3" s="19"/>
      <c r="F3" s="19"/>
      <c r="G3" s="19"/>
      <c r="H3" s="20"/>
      <c r="I3" s="32"/>
      <c r="J3" s="33"/>
      <c r="K3" s="34"/>
      <c r="L3" s="33"/>
      <c r="M3" s="33"/>
      <c r="N3" s="33"/>
      <c r="O3" s="35"/>
    </row>
    <row r="4" spans="1:15" ht="99.75" customHeight="1">
      <c r="A4" s="21" t="s">
        <v>311</v>
      </c>
      <c r="B4" s="21" t="s">
        <v>312</v>
      </c>
      <c r="C4" s="21" t="s">
        <v>313</v>
      </c>
      <c r="D4" s="21" t="s">
        <v>314</v>
      </c>
      <c r="E4" s="22" t="s">
        <v>7</v>
      </c>
      <c r="F4" s="23" t="s">
        <v>315</v>
      </c>
      <c r="G4" s="21" t="s">
        <v>316</v>
      </c>
      <c r="H4" s="24" t="s">
        <v>317</v>
      </c>
      <c r="I4" s="36" t="s">
        <v>318</v>
      </c>
      <c r="J4" s="37" t="s">
        <v>319</v>
      </c>
      <c r="K4" s="37" t="s">
        <v>320</v>
      </c>
      <c r="L4" s="37" t="s">
        <v>321</v>
      </c>
      <c r="M4" s="37" t="s">
        <v>322</v>
      </c>
      <c r="N4" s="37" t="s">
        <v>323</v>
      </c>
      <c r="O4" s="38" t="s">
        <v>324</v>
      </c>
    </row>
    <row r="5" spans="1:15" s="4" customFormat="1" ht="27.75" customHeight="1">
      <c r="A5" s="25"/>
      <c r="B5" s="25"/>
      <c r="C5" s="26"/>
      <c r="D5" s="26" t="s">
        <v>325</v>
      </c>
      <c r="E5" s="27" t="s">
        <v>25</v>
      </c>
      <c r="F5" s="28" t="s">
        <v>326</v>
      </c>
      <c r="G5" s="29" t="s">
        <v>327</v>
      </c>
      <c r="H5" s="30">
        <v>1</v>
      </c>
      <c r="I5" s="39" t="str">
        <f>A5&amp;C5&amp;E5</f>
        <v>A01</v>
      </c>
      <c r="J5" s="40" t="e">
        <f aca="true" t="shared" si="0" ref="J5:J36">VLOOKUP(I5,报名结果表,1,FALSE)</f>
        <v>#NAME?</v>
      </c>
      <c r="K5" s="40" t="e">
        <f aca="true" t="shared" si="1" ref="K5:K36">VLOOKUP(I5,报名结果表,7,FALSE)</f>
        <v>#NAME?</v>
      </c>
      <c r="L5" s="41">
        <f>H5</f>
        <v>1</v>
      </c>
      <c r="M5" s="42" t="e">
        <f>IF((K5&gt;=(L5*3)),,IF(K5&lt;3,L5,))</f>
        <v>#NAME?</v>
      </c>
      <c r="N5" s="42" t="e">
        <f>IF((K5&gt;=(L5*3)),,IF(K5&lt;3,,L5-INT(K5/3)))</f>
        <v>#NAME?</v>
      </c>
      <c r="O5" s="42" t="e">
        <f>L5-M5-N5</f>
        <v>#NAME?</v>
      </c>
    </row>
    <row r="6" spans="1:15" s="4" customFormat="1" ht="27.75" customHeight="1">
      <c r="A6" s="25"/>
      <c r="B6" s="25"/>
      <c r="C6" s="26"/>
      <c r="D6" s="26" t="s">
        <v>325</v>
      </c>
      <c r="E6" s="27" t="s">
        <v>70</v>
      </c>
      <c r="F6" s="28" t="s">
        <v>328</v>
      </c>
      <c r="G6" s="29" t="s">
        <v>329</v>
      </c>
      <c r="H6" s="30">
        <v>1</v>
      </c>
      <c r="I6" s="39" t="str">
        <f aca="true" t="shared" si="2" ref="I6:I69">A6&amp;C6&amp;E6</f>
        <v>A02</v>
      </c>
      <c r="J6" s="40" t="e">
        <f t="shared" si="0"/>
        <v>#NAME?</v>
      </c>
      <c r="K6" s="40" t="e">
        <f t="shared" si="1"/>
        <v>#NAME?</v>
      </c>
      <c r="L6" s="41">
        <f aca="true" t="shared" si="3" ref="L6:L69">H6</f>
        <v>1</v>
      </c>
      <c r="M6" s="42" t="e">
        <f aca="true" t="shared" si="4" ref="M6:M69">IF((K6&gt;=(L6*3)),,IF(K6&lt;3,L6,))</f>
        <v>#NAME?</v>
      </c>
      <c r="N6" s="42" t="e">
        <f aca="true" t="shared" si="5" ref="N6:N69">IF((K6&gt;=(L6*3)),,IF(K6&lt;3,,L6-INT(K6/3)))</f>
        <v>#NAME?</v>
      </c>
      <c r="O6" s="42" t="e">
        <f aca="true" t="shared" si="6" ref="O6:O69">L6-M6-N6</f>
        <v>#NAME?</v>
      </c>
    </row>
    <row r="7" spans="1:15" s="4" customFormat="1" ht="27.75" customHeight="1">
      <c r="A7" s="25"/>
      <c r="B7" s="25"/>
      <c r="C7" s="26"/>
      <c r="D7" s="26" t="s">
        <v>325</v>
      </c>
      <c r="E7" s="27" t="s">
        <v>116</v>
      </c>
      <c r="F7" s="28" t="s">
        <v>328</v>
      </c>
      <c r="G7" s="29" t="s">
        <v>330</v>
      </c>
      <c r="H7" s="30">
        <v>1</v>
      </c>
      <c r="I7" s="39" t="str">
        <f t="shared" si="2"/>
        <v>A03</v>
      </c>
      <c r="J7" s="40" t="e">
        <f t="shared" si="0"/>
        <v>#NAME?</v>
      </c>
      <c r="K7" s="40" t="e">
        <f t="shared" si="1"/>
        <v>#NAME?</v>
      </c>
      <c r="L7" s="41">
        <f t="shared" si="3"/>
        <v>1</v>
      </c>
      <c r="M7" s="42" t="e">
        <f t="shared" si="4"/>
        <v>#NAME?</v>
      </c>
      <c r="N7" s="42" t="e">
        <f t="shared" si="5"/>
        <v>#NAME?</v>
      </c>
      <c r="O7" s="42" t="e">
        <f t="shared" si="6"/>
        <v>#NAME?</v>
      </c>
    </row>
    <row r="8" spans="1:15" s="4" customFormat="1" ht="27.75" customHeight="1">
      <c r="A8" s="25"/>
      <c r="B8" s="25"/>
      <c r="C8" s="26"/>
      <c r="D8" s="26" t="s">
        <v>325</v>
      </c>
      <c r="E8" s="27" t="s">
        <v>160</v>
      </c>
      <c r="F8" s="28" t="s">
        <v>331</v>
      </c>
      <c r="G8" s="29" t="s">
        <v>332</v>
      </c>
      <c r="H8" s="30">
        <v>1</v>
      </c>
      <c r="I8" s="39" t="str">
        <f t="shared" si="2"/>
        <v>A04</v>
      </c>
      <c r="J8" s="40" t="e">
        <f t="shared" si="0"/>
        <v>#NAME?</v>
      </c>
      <c r="K8" s="40" t="e">
        <f t="shared" si="1"/>
        <v>#NAME?</v>
      </c>
      <c r="L8" s="41">
        <f t="shared" si="3"/>
        <v>1</v>
      </c>
      <c r="M8" s="42" t="e">
        <f t="shared" si="4"/>
        <v>#NAME?</v>
      </c>
      <c r="N8" s="42" t="e">
        <f t="shared" si="5"/>
        <v>#NAME?</v>
      </c>
      <c r="O8" s="42" t="e">
        <f t="shared" si="6"/>
        <v>#NAME?</v>
      </c>
    </row>
    <row r="9" spans="1:15" s="4" customFormat="1" ht="27.75" customHeight="1">
      <c r="A9" s="25"/>
      <c r="B9" s="25"/>
      <c r="C9" s="26"/>
      <c r="D9" s="26" t="s">
        <v>325</v>
      </c>
      <c r="E9" s="27" t="s">
        <v>199</v>
      </c>
      <c r="F9" s="28" t="s">
        <v>331</v>
      </c>
      <c r="G9" s="29" t="s">
        <v>332</v>
      </c>
      <c r="H9" s="30">
        <v>1</v>
      </c>
      <c r="I9" s="39" t="str">
        <f t="shared" si="2"/>
        <v>A05</v>
      </c>
      <c r="J9" s="40" t="e">
        <f t="shared" si="0"/>
        <v>#NAME?</v>
      </c>
      <c r="K9" s="40" t="e">
        <f t="shared" si="1"/>
        <v>#NAME?</v>
      </c>
      <c r="L9" s="41">
        <f t="shared" si="3"/>
        <v>1</v>
      </c>
      <c r="M9" s="42" t="e">
        <f t="shared" si="4"/>
        <v>#NAME?</v>
      </c>
      <c r="N9" s="42" t="e">
        <f t="shared" si="5"/>
        <v>#NAME?</v>
      </c>
      <c r="O9" s="42" t="e">
        <f t="shared" si="6"/>
        <v>#NAME?</v>
      </c>
    </row>
    <row r="10" spans="1:15" s="4" customFormat="1" ht="27.75" customHeight="1">
      <c r="A10" s="25"/>
      <c r="B10" s="25"/>
      <c r="C10" s="26"/>
      <c r="D10" s="26" t="s">
        <v>325</v>
      </c>
      <c r="E10" s="27" t="s">
        <v>224</v>
      </c>
      <c r="F10" s="28" t="s">
        <v>331</v>
      </c>
      <c r="G10" s="29" t="s">
        <v>332</v>
      </c>
      <c r="H10" s="30">
        <v>1</v>
      </c>
      <c r="I10" s="39" t="str">
        <f t="shared" si="2"/>
        <v>A06</v>
      </c>
      <c r="J10" s="40" t="e">
        <f t="shared" si="0"/>
        <v>#NAME?</v>
      </c>
      <c r="K10" s="40" t="e">
        <f t="shared" si="1"/>
        <v>#NAME?</v>
      </c>
      <c r="L10" s="41">
        <f t="shared" si="3"/>
        <v>1</v>
      </c>
      <c r="M10" s="42" t="e">
        <f t="shared" si="4"/>
        <v>#NAME?</v>
      </c>
      <c r="N10" s="42" t="e">
        <f t="shared" si="5"/>
        <v>#NAME?</v>
      </c>
      <c r="O10" s="42" t="e">
        <f t="shared" si="6"/>
        <v>#NAME?</v>
      </c>
    </row>
    <row r="11" spans="1:15" s="4" customFormat="1" ht="27.75" customHeight="1">
      <c r="A11" s="25"/>
      <c r="B11" s="25"/>
      <c r="C11" s="26"/>
      <c r="D11" s="26" t="s">
        <v>325</v>
      </c>
      <c r="E11" s="27" t="s">
        <v>285</v>
      </c>
      <c r="F11" s="28" t="s">
        <v>333</v>
      </c>
      <c r="G11" s="29" t="s">
        <v>334</v>
      </c>
      <c r="H11" s="30">
        <v>2</v>
      </c>
      <c r="I11" s="39" t="str">
        <f t="shared" si="2"/>
        <v>A07</v>
      </c>
      <c r="J11" s="40" t="e">
        <f t="shared" si="0"/>
        <v>#NAME?</v>
      </c>
      <c r="K11" s="40" t="e">
        <f t="shared" si="1"/>
        <v>#NAME?</v>
      </c>
      <c r="L11" s="41">
        <f t="shared" si="3"/>
        <v>2</v>
      </c>
      <c r="M11" s="42" t="e">
        <f t="shared" si="4"/>
        <v>#NAME?</v>
      </c>
      <c r="N11" s="42" t="e">
        <f t="shared" si="5"/>
        <v>#NAME?</v>
      </c>
      <c r="O11" s="42" t="e">
        <f t="shared" si="6"/>
        <v>#NAME?</v>
      </c>
    </row>
    <row r="12" spans="1:15" s="4" customFormat="1" ht="27.75" customHeight="1">
      <c r="A12" s="25"/>
      <c r="B12" s="25"/>
      <c r="C12" s="26"/>
      <c r="D12" s="26" t="s">
        <v>325</v>
      </c>
      <c r="E12" s="27" t="s">
        <v>335</v>
      </c>
      <c r="F12" s="28" t="s">
        <v>336</v>
      </c>
      <c r="G12" s="29" t="s">
        <v>337</v>
      </c>
      <c r="H12" s="30">
        <v>1</v>
      </c>
      <c r="I12" s="39" t="str">
        <f t="shared" si="2"/>
        <v>A08</v>
      </c>
      <c r="J12" s="40" t="e">
        <f t="shared" si="0"/>
        <v>#NAME?</v>
      </c>
      <c r="K12" s="40" t="e">
        <f t="shared" si="1"/>
        <v>#NAME?</v>
      </c>
      <c r="L12" s="41">
        <f t="shared" si="3"/>
        <v>1</v>
      </c>
      <c r="M12" s="42" t="e">
        <f t="shared" si="4"/>
        <v>#NAME?</v>
      </c>
      <c r="N12" s="42" t="e">
        <f t="shared" si="5"/>
        <v>#NAME?</v>
      </c>
      <c r="O12" s="42" t="e">
        <f t="shared" si="6"/>
        <v>#NAME?</v>
      </c>
    </row>
    <row r="13" spans="1:15" s="4" customFormat="1" ht="27.75" customHeight="1">
      <c r="A13" s="25"/>
      <c r="B13" s="25"/>
      <c r="C13" s="26"/>
      <c r="D13" s="26" t="s">
        <v>325</v>
      </c>
      <c r="E13" s="27" t="s">
        <v>338</v>
      </c>
      <c r="F13" s="28" t="s">
        <v>339</v>
      </c>
      <c r="G13" s="31" t="s">
        <v>340</v>
      </c>
      <c r="H13" s="30">
        <v>2</v>
      </c>
      <c r="I13" s="39" t="str">
        <f t="shared" si="2"/>
        <v>A09</v>
      </c>
      <c r="J13" s="40" t="e">
        <f t="shared" si="0"/>
        <v>#NAME?</v>
      </c>
      <c r="K13" s="40" t="e">
        <f t="shared" si="1"/>
        <v>#NAME?</v>
      </c>
      <c r="L13" s="41">
        <f t="shared" si="3"/>
        <v>2</v>
      </c>
      <c r="M13" s="42" t="e">
        <f t="shared" si="4"/>
        <v>#NAME?</v>
      </c>
      <c r="N13" s="42" t="e">
        <f t="shared" si="5"/>
        <v>#NAME?</v>
      </c>
      <c r="O13" s="42" t="e">
        <f t="shared" si="6"/>
        <v>#NAME?</v>
      </c>
    </row>
    <row r="14" spans="1:15" s="4" customFormat="1" ht="27.75" customHeight="1">
      <c r="A14" s="25"/>
      <c r="B14" s="25"/>
      <c r="C14" s="26"/>
      <c r="D14" s="26" t="s">
        <v>325</v>
      </c>
      <c r="E14" s="27" t="s">
        <v>341</v>
      </c>
      <c r="F14" s="28" t="s">
        <v>342</v>
      </c>
      <c r="G14" s="31" t="s">
        <v>343</v>
      </c>
      <c r="H14" s="30">
        <v>1</v>
      </c>
      <c r="I14" s="39" t="str">
        <f t="shared" si="2"/>
        <v>A10</v>
      </c>
      <c r="J14" s="40" t="e">
        <f t="shared" si="0"/>
        <v>#NAME?</v>
      </c>
      <c r="K14" s="40" t="e">
        <f t="shared" si="1"/>
        <v>#NAME?</v>
      </c>
      <c r="L14" s="41">
        <f t="shared" si="3"/>
        <v>1</v>
      </c>
      <c r="M14" s="42" t="e">
        <f t="shared" si="4"/>
        <v>#NAME?</v>
      </c>
      <c r="N14" s="42" t="e">
        <f t="shared" si="5"/>
        <v>#NAME?</v>
      </c>
      <c r="O14" s="42" t="e">
        <f t="shared" si="6"/>
        <v>#NAME?</v>
      </c>
    </row>
    <row r="15" spans="1:15" s="4" customFormat="1" ht="27.75" customHeight="1">
      <c r="A15" s="25"/>
      <c r="B15" s="25"/>
      <c r="C15" s="26"/>
      <c r="D15" s="26" t="s">
        <v>325</v>
      </c>
      <c r="E15" s="27" t="s">
        <v>344</v>
      </c>
      <c r="F15" s="28" t="s">
        <v>345</v>
      </c>
      <c r="G15" s="31" t="s">
        <v>346</v>
      </c>
      <c r="H15" s="30">
        <v>1</v>
      </c>
      <c r="I15" s="39" t="str">
        <f t="shared" si="2"/>
        <v>A11</v>
      </c>
      <c r="J15" s="40" t="e">
        <f t="shared" si="0"/>
        <v>#NAME?</v>
      </c>
      <c r="K15" s="40" t="e">
        <f t="shared" si="1"/>
        <v>#NAME?</v>
      </c>
      <c r="L15" s="41">
        <f t="shared" si="3"/>
        <v>1</v>
      </c>
      <c r="M15" s="42" t="e">
        <f t="shared" si="4"/>
        <v>#NAME?</v>
      </c>
      <c r="N15" s="42" t="e">
        <f t="shared" si="5"/>
        <v>#NAME?</v>
      </c>
      <c r="O15" s="42" t="e">
        <f t="shared" si="6"/>
        <v>#NAME?</v>
      </c>
    </row>
    <row r="16" spans="1:15" s="4" customFormat="1" ht="27.75" customHeight="1">
      <c r="A16" s="25"/>
      <c r="B16" s="25"/>
      <c r="C16" s="26"/>
      <c r="D16" s="26" t="s">
        <v>325</v>
      </c>
      <c r="E16" s="27" t="s">
        <v>347</v>
      </c>
      <c r="F16" s="28" t="s">
        <v>348</v>
      </c>
      <c r="G16" s="31" t="s">
        <v>349</v>
      </c>
      <c r="H16" s="30">
        <v>1</v>
      </c>
      <c r="I16" s="39" t="str">
        <f t="shared" si="2"/>
        <v>A12</v>
      </c>
      <c r="J16" s="40" t="e">
        <f t="shared" si="0"/>
        <v>#NAME?</v>
      </c>
      <c r="K16" s="40" t="e">
        <f t="shared" si="1"/>
        <v>#NAME?</v>
      </c>
      <c r="L16" s="41">
        <f t="shared" si="3"/>
        <v>1</v>
      </c>
      <c r="M16" s="42" t="e">
        <f t="shared" si="4"/>
        <v>#NAME?</v>
      </c>
      <c r="N16" s="42" t="e">
        <f t="shared" si="5"/>
        <v>#NAME?</v>
      </c>
      <c r="O16" s="42" t="e">
        <f t="shared" si="6"/>
        <v>#NAME?</v>
      </c>
    </row>
    <row r="17" spans="1:15" s="4" customFormat="1" ht="27.75" customHeight="1">
      <c r="A17" s="25"/>
      <c r="B17" s="25"/>
      <c r="C17" s="26"/>
      <c r="D17" s="26" t="s">
        <v>325</v>
      </c>
      <c r="E17" s="27" t="s">
        <v>350</v>
      </c>
      <c r="F17" s="28" t="s">
        <v>351</v>
      </c>
      <c r="G17" s="31" t="s">
        <v>352</v>
      </c>
      <c r="H17" s="30">
        <v>2</v>
      </c>
      <c r="I17" s="39" t="str">
        <f t="shared" si="2"/>
        <v>A13</v>
      </c>
      <c r="J17" s="40" t="e">
        <f t="shared" si="0"/>
        <v>#NAME?</v>
      </c>
      <c r="K17" s="40" t="e">
        <f t="shared" si="1"/>
        <v>#NAME?</v>
      </c>
      <c r="L17" s="41">
        <f t="shared" si="3"/>
        <v>2</v>
      </c>
      <c r="M17" s="42" t="e">
        <f t="shared" si="4"/>
        <v>#NAME?</v>
      </c>
      <c r="N17" s="42" t="e">
        <f t="shared" si="5"/>
        <v>#NAME?</v>
      </c>
      <c r="O17" s="42" t="e">
        <f t="shared" si="6"/>
        <v>#NAME?</v>
      </c>
    </row>
    <row r="18" spans="1:15" s="4" customFormat="1" ht="27.75" customHeight="1">
      <c r="A18" s="25"/>
      <c r="B18" s="25"/>
      <c r="C18" s="26"/>
      <c r="D18" s="26" t="s">
        <v>325</v>
      </c>
      <c r="E18" s="27" t="s">
        <v>353</v>
      </c>
      <c r="F18" s="28" t="s">
        <v>354</v>
      </c>
      <c r="G18" s="31" t="s">
        <v>355</v>
      </c>
      <c r="H18" s="30">
        <v>1</v>
      </c>
      <c r="I18" s="39" t="str">
        <f t="shared" si="2"/>
        <v>A14</v>
      </c>
      <c r="J18" s="40" t="e">
        <f t="shared" si="0"/>
        <v>#NAME?</v>
      </c>
      <c r="K18" s="40" t="e">
        <f t="shared" si="1"/>
        <v>#NAME?</v>
      </c>
      <c r="L18" s="41">
        <f t="shared" si="3"/>
        <v>1</v>
      </c>
      <c r="M18" s="42" t="e">
        <f t="shared" si="4"/>
        <v>#NAME?</v>
      </c>
      <c r="N18" s="42" t="e">
        <f t="shared" si="5"/>
        <v>#NAME?</v>
      </c>
      <c r="O18" s="42" t="e">
        <f t="shared" si="6"/>
        <v>#NAME?</v>
      </c>
    </row>
    <row r="19" spans="1:15" ht="27.75" customHeight="1">
      <c r="A19" s="25"/>
      <c r="B19" s="25"/>
      <c r="C19" s="26"/>
      <c r="D19" s="26" t="s">
        <v>325</v>
      </c>
      <c r="E19" s="27" t="s">
        <v>356</v>
      </c>
      <c r="F19" s="28" t="s">
        <v>357</v>
      </c>
      <c r="G19" s="31" t="s">
        <v>358</v>
      </c>
      <c r="H19" s="30">
        <v>1</v>
      </c>
      <c r="I19" s="39" t="str">
        <f t="shared" si="2"/>
        <v>A15</v>
      </c>
      <c r="J19" s="40" t="e">
        <f t="shared" si="0"/>
        <v>#NAME?</v>
      </c>
      <c r="K19" s="40" t="e">
        <f t="shared" si="1"/>
        <v>#NAME?</v>
      </c>
      <c r="L19" s="41">
        <f t="shared" si="3"/>
        <v>1</v>
      </c>
      <c r="M19" s="42" t="e">
        <f t="shared" si="4"/>
        <v>#NAME?</v>
      </c>
      <c r="N19" s="42" t="e">
        <f t="shared" si="5"/>
        <v>#NAME?</v>
      </c>
      <c r="O19" s="42" t="e">
        <f t="shared" si="6"/>
        <v>#NAME?</v>
      </c>
    </row>
    <row r="20" spans="1:15" ht="27.75" customHeight="1">
      <c r="A20" s="25"/>
      <c r="B20" s="25"/>
      <c r="C20" s="26"/>
      <c r="D20" s="26" t="s">
        <v>325</v>
      </c>
      <c r="E20" s="27" t="s">
        <v>359</v>
      </c>
      <c r="F20" s="28" t="s">
        <v>360</v>
      </c>
      <c r="G20" s="29" t="s">
        <v>361</v>
      </c>
      <c r="H20" s="30">
        <v>1</v>
      </c>
      <c r="I20" s="39" t="str">
        <f t="shared" si="2"/>
        <v>A16</v>
      </c>
      <c r="J20" s="40" t="e">
        <f t="shared" si="0"/>
        <v>#NAME?</v>
      </c>
      <c r="K20" s="40" t="e">
        <f t="shared" si="1"/>
        <v>#NAME?</v>
      </c>
      <c r="L20" s="41">
        <f t="shared" si="3"/>
        <v>1</v>
      </c>
      <c r="M20" s="42" t="e">
        <f t="shared" si="4"/>
        <v>#NAME?</v>
      </c>
      <c r="N20" s="42" t="e">
        <f t="shared" si="5"/>
        <v>#NAME?</v>
      </c>
      <c r="O20" s="42" t="e">
        <f t="shared" si="6"/>
        <v>#NAME?</v>
      </c>
    </row>
    <row r="21" spans="1:15" ht="27.75" customHeight="1">
      <c r="A21" s="25"/>
      <c r="B21" s="25"/>
      <c r="C21" s="26"/>
      <c r="D21" s="26" t="s">
        <v>325</v>
      </c>
      <c r="E21" s="27" t="s">
        <v>362</v>
      </c>
      <c r="F21" s="28" t="s">
        <v>363</v>
      </c>
      <c r="G21" s="29" t="s">
        <v>361</v>
      </c>
      <c r="H21" s="30">
        <v>1</v>
      </c>
      <c r="I21" s="39" t="str">
        <f t="shared" si="2"/>
        <v>A17</v>
      </c>
      <c r="J21" s="40" t="e">
        <f t="shared" si="0"/>
        <v>#NAME?</v>
      </c>
      <c r="K21" s="40" t="e">
        <f t="shared" si="1"/>
        <v>#NAME?</v>
      </c>
      <c r="L21" s="41">
        <f t="shared" si="3"/>
        <v>1</v>
      </c>
      <c r="M21" s="42" t="e">
        <f t="shared" si="4"/>
        <v>#NAME?</v>
      </c>
      <c r="N21" s="42" t="e">
        <f t="shared" si="5"/>
        <v>#NAME?</v>
      </c>
      <c r="O21" s="42" t="e">
        <f t="shared" si="6"/>
        <v>#NAME?</v>
      </c>
    </row>
    <row r="22" spans="1:15" ht="27.75" customHeight="1">
      <c r="A22" s="25"/>
      <c r="B22" s="25"/>
      <c r="C22" s="26"/>
      <c r="D22" s="26" t="s">
        <v>364</v>
      </c>
      <c r="E22" s="27" t="s">
        <v>365</v>
      </c>
      <c r="F22" s="28" t="s">
        <v>366</v>
      </c>
      <c r="G22" s="29" t="s">
        <v>367</v>
      </c>
      <c r="H22" s="30">
        <v>1</v>
      </c>
      <c r="I22" s="39" t="str">
        <f t="shared" si="2"/>
        <v>B01</v>
      </c>
      <c r="J22" s="40" t="e">
        <f t="shared" si="0"/>
        <v>#NAME?</v>
      </c>
      <c r="K22" s="40" t="e">
        <f t="shared" si="1"/>
        <v>#NAME?</v>
      </c>
      <c r="L22" s="41">
        <f t="shared" si="3"/>
        <v>1</v>
      </c>
      <c r="M22" s="42" t="e">
        <f t="shared" si="4"/>
        <v>#NAME?</v>
      </c>
      <c r="N22" s="42" t="e">
        <f t="shared" si="5"/>
        <v>#NAME?</v>
      </c>
      <c r="O22" s="42" t="e">
        <f t="shared" si="6"/>
        <v>#NAME?</v>
      </c>
    </row>
    <row r="23" spans="1:15" ht="27.75" customHeight="1">
      <c r="A23" s="25"/>
      <c r="B23" s="25"/>
      <c r="C23" s="26"/>
      <c r="D23" s="26" t="s">
        <v>364</v>
      </c>
      <c r="E23" s="27" t="s">
        <v>368</v>
      </c>
      <c r="F23" s="28" t="s">
        <v>366</v>
      </c>
      <c r="G23" s="29" t="s">
        <v>369</v>
      </c>
      <c r="H23" s="30">
        <v>2</v>
      </c>
      <c r="I23" s="39" t="str">
        <f t="shared" si="2"/>
        <v>B02</v>
      </c>
      <c r="J23" s="40" t="e">
        <f t="shared" si="0"/>
        <v>#NAME?</v>
      </c>
      <c r="K23" s="40" t="e">
        <f t="shared" si="1"/>
        <v>#NAME?</v>
      </c>
      <c r="L23" s="41">
        <f t="shared" si="3"/>
        <v>2</v>
      </c>
      <c r="M23" s="42" t="e">
        <f t="shared" si="4"/>
        <v>#NAME?</v>
      </c>
      <c r="N23" s="42" t="e">
        <f t="shared" si="5"/>
        <v>#NAME?</v>
      </c>
      <c r="O23" s="42" t="e">
        <f t="shared" si="6"/>
        <v>#NAME?</v>
      </c>
    </row>
    <row r="24" spans="1:15" ht="27.75" customHeight="1">
      <c r="A24" s="25"/>
      <c r="B24" s="25"/>
      <c r="C24" s="26"/>
      <c r="D24" s="26" t="s">
        <v>364</v>
      </c>
      <c r="E24" s="27" t="s">
        <v>370</v>
      </c>
      <c r="F24" s="28" t="s">
        <v>366</v>
      </c>
      <c r="G24" s="29" t="s">
        <v>371</v>
      </c>
      <c r="H24" s="30">
        <v>1</v>
      </c>
      <c r="I24" s="39" t="str">
        <f t="shared" si="2"/>
        <v>B03</v>
      </c>
      <c r="J24" s="40" t="e">
        <f t="shared" si="0"/>
        <v>#NAME?</v>
      </c>
      <c r="K24" s="40" t="e">
        <f t="shared" si="1"/>
        <v>#NAME?</v>
      </c>
      <c r="L24" s="41">
        <f t="shared" si="3"/>
        <v>1</v>
      </c>
      <c r="M24" s="42" t="e">
        <f t="shared" si="4"/>
        <v>#NAME?</v>
      </c>
      <c r="N24" s="42" t="e">
        <f t="shared" si="5"/>
        <v>#NAME?</v>
      </c>
      <c r="O24" s="42" t="e">
        <f t="shared" si="6"/>
        <v>#NAME?</v>
      </c>
    </row>
    <row r="25" spans="1:15" ht="27.75" customHeight="1">
      <c r="A25" s="25"/>
      <c r="B25" s="25"/>
      <c r="C25" s="26"/>
      <c r="D25" s="26" t="s">
        <v>364</v>
      </c>
      <c r="E25" s="27" t="s">
        <v>372</v>
      </c>
      <c r="F25" s="28" t="s">
        <v>366</v>
      </c>
      <c r="G25" s="29" t="s">
        <v>373</v>
      </c>
      <c r="H25" s="30">
        <v>1</v>
      </c>
      <c r="I25" s="39" t="str">
        <f t="shared" si="2"/>
        <v>B04</v>
      </c>
      <c r="J25" s="40" t="e">
        <f t="shared" si="0"/>
        <v>#NAME?</v>
      </c>
      <c r="K25" s="40" t="e">
        <f t="shared" si="1"/>
        <v>#NAME?</v>
      </c>
      <c r="L25" s="41">
        <f t="shared" si="3"/>
        <v>1</v>
      </c>
      <c r="M25" s="42" t="e">
        <f t="shared" si="4"/>
        <v>#NAME?</v>
      </c>
      <c r="N25" s="42" t="e">
        <f t="shared" si="5"/>
        <v>#NAME?</v>
      </c>
      <c r="O25" s="42" t="e">
        <f t="shared" si="6"/>
        <v>#NAME?</v>
      </c>
    </row>
    <row r="26" spans="1:15" ht="27.75" customHeight="1">
      <c r="A26" s="25"/>
      <c r="B26" s="25"/>
      <c r="C26" s="26"/>
      <c r="D26" s="26" t="s">
        <v>364</v>
      </c>
      <c r="E26" s="27" t="s">
        <v>374</v>
      </c>
      <c r="F26" s="28" t="s">
        <v>366</v>
      </c>
      <c r="G26" s="29" t="s">
        <v>375</v>
      </c>
      <c r="H26" s="30">
        <v>1</v>
      </c>
      <c r="I26" s="39" t="str">
        <f t="shared" si="2"/>
        <v>B05</v>
      </c>
      <c r="J26" s="40" t="e">
        <f t="shared" si="0"/>
        <v>#NAME?</v>
      </c>
      <c r="K26" s="40" t="e">
        <f t="shared" si="1"/>
        <v>#NAME?</v>
      </c>
      <c r="L26" s="41">
        <f t="shared" si="3"/>
        <v>1</v>
      </c>
      <c r="M26" s="42" t="e">
        <f t="shared" si="4"/>
        <v>#NAME?</v>
      </c>
      <c r="N26" s="42" t="e">
        <f t="shared" si="5"/>
        <v>#NAME?</v>
      </c>
      <c r="O26" s="42" t="e">
        <f t="shared" si="6"/>
        <v>#NAME?</v>
      </c>
    </row>
    <row r="27" spans="1:15" ht="27.75" customHeight="1">
      <c r="A27" s="25"/>
      <c r="B27" s="25"/>
      <c r="C27" s="26"/>
      <c r="D27" s="26" t="s">
        <v>364</v>
      </c>
      <c r="E27" s="27" t="s">
        <v>376</v>
      </c>
      <c r="F27" s="28" t="s">
        <v>366</v>
      </c>
      <c r="G27" s="29" t="s">
        <v>377</v>
      </c>
      <c r="H27" s="30">
        <v>1</v>
      </c>
      <c r="I27" s="39" t="str">
        <f t="shared" si="2"/>
        <v>B06</v>
      </c>
      <c r="J27" s="40" t="e">
        <f t="shared" si="0"/>
        <v>#NAME?</v>
      </c>
      <c r="K27" s="40" t="e">
        <f t="shared" si="1"/>
        <v>#NAME?</v>
      </c>
      <c r="L27" s="41">
        <f t="shared" si="3"/>
        <v>1</v>
      </c>
      <c r="M27" s="42" t="e">
        <f t="shared" si="4"/>
        <v>#NAME?</v>
      </c>
      <c r="N27" s="42" t="e">
        <f t="shared" si="5"/>
        <v>#NAME?</v>
      </c>
      <c r="O27" s="42" t="e">
        <f t="shared" si="6"/>
        <v>#NAME?</v>
      </c>
    </row>
    <row r="28" spans="1:15" ht="27.75" customHeight="1">
      <c r="A28" s="25"/>
      <c r="B28" s="25"/>
      <c r="C28" s="26"/>
      <c r="D28" s="26" t="s">
        <v>364</v>
      </c>
      <c r="E28" s="27" t="s">
        <v>378</v>
      </c>
      <c r="F28" s="28" t="s">
        <v>366</v>
      </c>
      <c r="G28" s="29" t="s">
        <v>379</v>
      </c>
      <c r="H28" s="30">
        <v>2</v>
      </c>
      <c r="I28" s="39" t="str">
        <f t="shared" si="2"/>
        <v>B07</v>
      </c>
      <c r="J28" s="40" t="e">
        <f t="shared" si="0"/>
        <v>#NAME?</v>
      </c>
      <c r="K28" s="40" t="e">
        <f t="shared" si="1"/>
        <v>#NAME?</v>
      </c>
      <c r="L28" s="41">
        <f t="shared" si="3"/>
        <v>2</v>
      </c>
      <c r="M28" s="42" t="e">
        <f t="shared" si="4"/>
        <v>#NAME?</v>
      </c>
      <c r="N28" s="42" t="e">
        <f t="shared" si="5"/>
        <v>#NAME?</v>
      </c>
      <c r="O28" s="42" t="e">
        <f t="shared" si="6"/>
        <v>#NAME?</v>
      </c>
    </row>
    <row r="29" spans="1:15" ht="27.75" customHeight="1">
      <c r="A29" s="25"/>
      <c r="B29" s="25"/>
      <c r="C29" s="26"/>
      <c r="D29" s="26" t="s">
        <v>364</v>
      </c>
      <c r="E29" s="27" t="s">
        <v>380</v>
      </c>
      <c r="F29" s="28" t="s">
        <v>366</v>
      </c>
      <c r="G29" s="29" t="s">
        <v>381</v>
      </c>
      <c r="H29" s="30">
        <v>1</v>
      </c>
      <c r="I29" s="39" t="str">
        <f t="shared" si="2"/>
        <v>B08</v>
      </c>
      <c r="J29" s="40" t="e">
        <f t="shared" si="0"/>
        <v>#NAME?</v>
      </c>
      <c r="K29" s="40" t="e">
        <f t="shared" si="1"/>
        <v>#NAME?</v>
      </c>
      <c r="L29" s="41">
        <f t="shared" si="3"/>
        <v>1</v>
      </c>
      <c r="M29" s="42" t="e">
        <f t="shared" si="4"/>
        <v>#NAME?</v>
      </c>
      <c r="N29" s="42" t="e">
        <f t="shared" si="5"/>
        <v>#NAME?</v>
      </c>
      <c r="O29" s="42" t="e">
        <f t="shared" si="6"/>
        <v>#NAME?</v>
      </c>
    </row>
    <row r="30" spans="1:15" ht="27.75" customHeight="1">
      <c r="A30" s="25"/>
      <c r="B30" s="25"/>
      <c r="C30" s="26"/>
      <c r="D30" s="26" t="s">
        <v>364</v>
      </c>
      <c r="E30" s="27" t="s">
        <v>382</v>
      </c>
      <c r="F30" s="28" t="s">
        <v>366</v>
      </c>
      <c r="G30" s="29" t="s">
        <v>383</v>
      </c>
      <c r="H30" s="30">
        <v>1</v>
      </c>
      <c r="I30" s="39" t="str">
        <f t="shared" si="2"/>
        <v>B09</v>
      </c>
      <c r="J30" s="40" t="e">
        <f t="shared" si="0"/>
        <v>#NAME?</v>
      </c>
      <c r="K30" s="40" t="e">
        <f t="shared" si="1"/>
        <v>#NAME?</v>
      </c>
      <c r="L30" s="41">
        <f t="shared" si="3"/>
        <v>1</v>
      </c>
      <c r="M30" s="42" t="e">
        <f t="shared" si="4"/>
        <v>#NAME?</v>
      </c>
      <c r="N30" s="42" t="e">
        <f t="shared" si="5"/>
        <v>#NAME?</v>
      </c>
      <c r="O30" s="42" t="e">
        <f t="shared" si="6"/>
        <v>#NAME?</v>
      </c>
    </row>
    <row r="31" spans="1:15" ht="27.75" customHeight="1">
      <c r="A31" s="25"/>
      <c r="B31" s="25"/>
      <c r="C31" s="26"/>
      <c r="D31" s="26" t="s">
        <v>364</v>
      </c>
      <c r="E31" s="27" t="s">
        <v>384</v>
      </c>
      <c r="F31" s="28" t="s">
        <v>366</v>
      </c>
      <c r="G31" s="29" t="s">
        <v>385</v>
      </c>
      <c r="H31" s="30">
        <v>2</v>
      </c>
      <c r="I31" s="39" t="str">
        <f t="shared" si="2"/>
        <v>B10</v>
      </c>
      <c r="J31" s="40" t="e">
        <f t="shared" si="0"/>
        <v>#NAME?</v>
      </c>
      <c r="K31" s="40" t="e">
        <f t="shared" si="1"/>
        <v>#NAME?</v>
      </c>
      <c r="L31" s="41">
        <f t="shared" si="3"/>
        <v>2</v>
      </c>
      <c r="M31" s="42" t="e">
        <f t="shared" si="4"/>
        <v>#NAME?</v>
      </c>
      <c r="N31" s="42" t="e">
        <f t="shared" si="5"/>
        <v>#NAME?</v>
      </c>
      <c r="O31" s="42" t="e">
        <f t="shared" si="6"/>
        <v>#NAME?</v>
      </c>
    </row>
    <row r="32" spans="1:15" ht="27.75" customHeight="1">
      <c r="A32" s="25"/>
      <c r="B32" s="25"/>
      <c r="C32" s="26"/>
      <c r="D32" s="26" t="s">
        <v>364</v>
      </c>
      <c r="E32" s="27" t="s">
        <v>386</v>
      </c>
      <c r="F32" s="28" t="s">
        <v>366</v>
      </c>
      <c r="G32" s="29" t="s">
        <v>387</v>
      </c>
      <c r="H32" s="30">
        <v>1</v>
      </c>
      <c r="I32" s="39" t="str">
        <f t="shared" si="2"/>
        <v>B11</v>
      </c>
      <c r="J32" s="40" t="e">
        <f t="shared" si="0"/>
        <v>#NAME?</v>
      </c>
      <c r="K32" s="40" t="e">
        <f t="shared" si="1"/>
        <v>#NAME?</v>
      </c>
      <c r="L32" s="41">
        <f t="shared" si="3"/>
        <v>1</v>
      </c>
      <c r="M32" s="42" t="e">
        <f t="shared" si="4"/>
        <v>#NAME?</v>
      </c>
      <c r="N32" s="42" t="e">
        <f t="shared" si="5"/>
        <v>#NAME?</v>
      </c>
      <c r="O32" s="42" t="e">
        <f t="shared" si="6"/>
        <v>#NAME?</v>
      </c>
    </row>
    <row r="33" spans="1:15" ht="27.75" customHeight="1">
      <c r="A33" s="25"/>
      <c r="B33" s="25"/>
      <c r="C33" s="26"/>
      <c r="D33" s="26" t="s">
        <v>364</v>
      </c>
      <c r="E33" s="27" t="s">
        <v>388</v>
      </c>
      <c r="F33" s="28" t="s">
        <v>389</v>
      </c>
      <c r="G33" s="29" t="s">
        <v>377</v>
      </c>
      <c r="H33" s="30">
        <v>3</v>
      </c>
      <c r="I33" s="39" t="str">
        <f t="shared" si="2"/>
        <v>B12</v>
      </c>
      <c r="J33" s="40" t="e">
        <f t="shared" si="0"/>
        <v>#NAME?</v>
      </c>
      <c r="K33" s="40" t="e">
        <f t="shared" si="1"/>
        <v>#NAME?</v>
      </c>
      <c r="L33" s="41">
        <f t="shared" si="3"/>
        <v>3</v>
      </c>
      <c r="M33" s="42" t="e">
        <f t="shared" si="4"/>
        <v>#NAME?</v>
      </c>
      <c r="N33" s="42" t="e">
        <f t="shared" si="5"/>
        <v>#NAME?</v>
      </c>
      <c r="O33" s="42" t="e">
        <f t="shared" si="6"/>
        <v>#NAME?</v>
      </c>
    </row>
    <row r="34" spans="1:15" ht="27.75" customHeight="1">
      <c r="A34" s="25"/>
      <c r="B34" s="25"/>
      <c r="C34" s="26"/>
      <c r="D34" s="26" t="s">
        <v>364</v>
      </c>
      <c r="E34" s="27" t="s">
        <v>390</v>
      </c>
      <c r="F34" s="28" t="s">
        <v>389</v>
      </c>
      <c r="G34" s="29" t="s">
        <v>381</v>
      </c>
      <c r="H34" s="30">
        <v>1</v>
      </c>
      <c r="I34" s="39" t="str">
        <f t="shared" si="2"/>
        <v>B13</v>
      </c>
      <c r="J34" s="40" t="e">
        <f t="shared" si="0"/>
        <v>#NAME?</v>
      </c>
      <c r="K34" s="40" t="e">
        <f t="shared" si="1"/>
        <v>#NAME?</v>
      </c>
      <c r="L34" s="41">
        <f t="shared" si="3"/>
        <v>1</v>
      </c>
      <c r="M34" s="42" t="e">
        <f t="shared" si="4"/>
        <v>#NAME?</v>
      </c>
      <c r="N34" s="42" t="e">
        <f t="shared" si="5"/>
        <v>#NAME?</v>
      </c>
      <c r="O34" s="42" t="e">
        <f t="shared" si="6"/>
        <v>#NAME?</v>
      </c>
    </row>
    <row r="35" spans="1:15" ht="27.75" customHeight="1">
      <c r="A35" s="25"/>
      <c r="B35" s="25"/>
      <c r="C35" s="26"/>
      <c r="D35" s="26" t="s">
        <v>364</v>
      </c>
      <c r="E35" s="27" t="s">
        <v>391</v>
      </c>
      <c r="F35" s="28" t="s">
        <v>389</v>
      </c>
      <c r="G35" s="29" t="s">
        <v>385</v>
      </c>
      <c r="H35" s="30">
        <v>2</v>
      </c>
      <c r="I35" s="39" t="str">
        <f t="shared" si="2"/>
        <v>B14</v>
      </c>
      <c r="J35" s="40" t="e">
        <f t="shared" si="0"/>
        <v>#NAME?</v>
      </c>
      <c r="K35" s="40" t="e">
        <f t="shared" si="1"/>
        <v>#NAME?</v>
      </c>
      <c r="L35" s="41">
        <f t="shared" si="3"/>
        <v>2</v>
      </c>
      <c r="M35" s="42" t="e">
        <f t="shared" si="4"/>
        <v>#NAME?</v>
      </c>
      <c r="N35" s="42" t="e">
        <f t="shared" si="5"/>
        <v>#NAME?</v>
      </c>
      <c r="O35" s="42" t="e">
        <f t="shared" si="6"/>
        <v>#NAME?</v>
      </c>
    </row>
    <row r="36" spans="1:15" ht="27.75" customHeight="1">
      <c r="A36" s="25"/>
      <c r="B36" s="25"/>
      <c r="C36" s="26"/>
      <c r="D36" s="26" t="s">
        <v>364</v>
      </c>
      <c r="E36" s="27" t="s">
        <v>392</v>
      </c>
      <c r="F36" s="28" t="s">
        <v>389</v>
      </c>
      <c r="G36" s="29" t="s">
        <v>373</v>
      </c>
      <c r="H36" s="30">
        <v>3</v>
      </c>
      <c r="I36" s="39" t="str">
        <f t="shared" si="2"/>
        <v>B15</v>
      </c>
      <c r="J36" s="40" t="e">
        <f t="shared" si="0"/>
        <v>#NAME?</v>
      </c>
      <c r="K36" s="40" t="e">
        <f t="shared" si="1"/>
        <v>#NAME?</v>
      </c>
      <c r="L36" s="41">
        <f t="shared" si="3"/>
        <v>3</v>
      </c>
      <c r="M36" s="42" t="e">
        <f t="shared" si="4"/>
        <v>#NAME?</v>
      </c>
      <c r="N36" s="42" t="e">
        <f t="shared" si="5"/>
        <v>#NAME?</v>
      </c>
      <c r="O36" s="42" t="e">
        <f t="shared" si="6"/>
        <v>#NAME?</v>
      </c>
    </row>
    <row r="37" spans="1:15" ht="27.75" customHeight="1">
      <c r="A37" s="25"/>
      <c r="B37" s="25"/>
      <c r="C37" s="26"/>
      <c r="D37" s="26" t="s">
        <v>364</v>
      </c>
      <c r="E37" s="27" t="s">
        <v>393</v>
      </c>
      <c r="F37" s="28" t="s">
        <v>389</v>
      </c>
      <c r="G37" s="29" t="s">
        <v>379</v>
      </c>
      <c r="H37" s="30">
        <v>1</v>
      </c>
      <c r="I37" s="39" t="str">
        <f t="shared" si="2"/>
        <v>B16</v>
      </c>
      <c r="J37" s="40" t="e">
        <f aca="true" t="shared" si="7" ref="J37:J68">VLOOKUP(I37,报名结果表,1,FALSE)</f>
        <v>#NAME?</v>
      </c>
      <c r="K37" s="40" t="e">
        <f aca="true" t="shared" si="8" ref="K37:K71">VLOOKUP(I37,报名结果表,7,FALSE)</f>
        <v>#NAME?</v>
      </c>
      <c r="L37" s="41">
        <f t="shared" si="3"/>
        <v>1</v>
      </c>
      <c r="M37" s="42" t="e">
        <f t="shared" si="4"/>
        <v>#NAME?</v>
      </c>
      <c r="N37" s="42" t="e">
        <f t="shared" si="5"/>
        <v>#NAME?</v>
      </c>
      <c r="O37" s="42" t="e">
        <f t="shared" si="6"/>
        <v>#NAME?</v>
      </c>
    </row>
    <row r="38" spans="1:15" ht="27.75" customHeight="1">
      <c r="A38" s="25"/>
      <c r="B38" s="25"/>
      <c r="C38" s="26"/>
      <c r="D38" s="26" t="s">
        <v>364</v>
      </c>
      <c r="E38" s="27" t="s">
        <v>394</v>
      </c>
      <c r="F38" s="28" t="s">
        <v>389</v>
      </c>
      <c r="G38" s="29" t="s">
        <v>387</v>
      </c>
      <c r="H38" s="30">
        <v>4</v>
      </c>
      <c r="I38" s="39" t="str">
        <f t="shared" si="2"/>
        <v>B17</v>
      </c>
      <c r="J38" s="40" t="e">
        <f t="shared" si="7"/>
        <v>#NAME?</v>
      </c>
      <c r="K38" s="40" t="e">
        <f t="shared" si="8"/>
        <v>#NAME?</v>
      </c>
      <c r="L38" s="41">
        <f t="shared" si="3"/>
        <v>4</v>
      </c>
      <c r="M38" s="42" t="e">
        <f t="shared" si="4"/>
        <v>#NAME?</v>
      </c>
      <c r="N38" s="42" t="e">
        <f t="shared" si="5"/>
        <v>#NAME?</v>
      </c>
      <c r="O38" s="42" t="e">
        <f t="shared" si="6"/>
        <v>#NAME?</v>
      </c>
    </row>
    <row r="39" spans="1:15" ht="27.75" customHeight="1">
      <c r="A39" s="25"/>
      <c r="B39" s="25"/>
      <c r="C39" s="26"/>
      <c r="D39" s="26" t="s">
        <v>364</v>
      </c>
      <c r="E39" s="27" t="s">
        <v>395</v>
      </c>
      <c r="F39" s="28" t="s">
        <v>396</v>
      </c>
      <c r="G39" s="29" t="s">
        <v>385</v>
      </c>
      <c r="H39" s="30">
        <v>2</v>
      </c>
      <c r="I39" s="39" t="str">
        <f t="shared" si="2"/>
        <v>B18</v>
      </c>
      <c r="J39" s="40" t="e">
        <f t="shared" si="7"/>
        <v>#NAME?</v>
      </c>
      <c r="K39" s="40" t="e">
        <f t="shared" si="8"/>
        <v>#NAME?</v>
      </c>
      <c r="L39" s="41">
        <f t="shared" si="3"/>
        <v>2</v>
      </c>
      <c r="M39" s="42" t="e">
        <f t="shared" si="4"/>
        <v>#NAME?</v>
      </c>
      <c r="N39" s="42" t="e">
        <f t="shared" si="5"/>
        <v>#NAME?</v>
      </c>
      <c r="O39" s="42" t="e">
        <f t="shared" si="6"/>
        <v>#NAME?</v>
      </c>
    </row>
    <row r="40" spans="1:15" ht="27.75" customHeight="1">
      <c r="A40" s="25"/>
      <c r="B40" s="25"/>
      <c r="C40" s="26"/>
      <c r="D40" s="26" t="s">
        <v>364</v>
      </c>
      <c r="E40" s="27" t="s">
        <v>397</v>
      </c>
      <c r="F40" s="28" t="s">
        <v>396</v>
      </c>
      <c r="G40" s="29" t="s">
        <v>369</v>
      </c>
      <c r="H40" s="30">
        <v>1</v>
      </c>
      <c r="I40" s="39" t="str">
        <f t="shared" si="2"/>
        <v>B19</v>
      </c>
      <c r="J40" s="40" t="e">
        <f t="shared" si="7"/>
        <v>#NAME?</v>
      </c>
      <c r="K40" s="40" t="e">
        <f t="shared" si="8"/>
        <v>#NAME?</v>
      </c>
      <c r="L40" s="41">
        <f t="shared" si="3"/>
        <v>1</v>
      </c>
      <c r="M40" s="42" t="e">
        <f t="shared" si="4"/>
        <v>#NAME?</v>
      </c>
      <c r="N40" s="42" t="e">
        <f t="shared" si="5"/>
        <v>#NAME?</v>
      </c>
      <c r="O40" s="42" t="e">
        <f t="shared" si="6"/>
        <v>#NAME?</v>
      </c>
    </row>
    <row r="41" spans="1:15" ht="27.75" customHeight="1">
      <c r="A41" s="25"/>
      <c r="B41" s="25"/>
      <c r="C41" s="26"/>
      <c r="D41" s="26" t="s">
        <v>364</v>
      </c>
      <c r="E41" s="27" t="s">
        <v>398</v>
      </c>
      <c r="F41" s="28" t="s">
        <v>396</v>
      </c>
      <c r="G41" s="29" t="s">
        <v>387</v>
      </c>
      <c r="H41" s="30">
        <v>2</v>
      </c>
      <c r="I41" s="39" t="str">
        <f t="shared" si="2"/>
        <v>B20</v>
      </c>
      <c r="J41" s="40" t="e">
        <f t="shared" si="7"/>
        <v>#NAME?</v>
      </c>
      <c r="K41" s="40" t="e">
        <f t="shared" si="8"/>
        <v>#NAME?</v>
      </c>
      <c r="L41" s="41">
        <f t="shared" si="3"/>
        <v>2</v>
      </c>
      <c r="M41" s="42" t="e">
        <f t="shared" si="4"/>
        <v>#NAME?</v>
      </c>
      <c r="N41" s="42" t="e">
        <f t="shared" si="5"/>
        <v>#NAME?</v>
      </c>
      <c r="O41" s="42" t="e">
        <f t="shared" si="6"/>
        <v>#NAME?</v>
      </c>
    </row>
    <row r="42" spans="1:15" ht="27.75" customHeight="1">
      <c r="A42" s="25"/>
      <c r="B42" s="25"/>
      <c r="C42" s="26"/>
      <c r="D42" s="26" t="s">
        <v>364</v>
      </c>
      <c r="E42" s="27" t="s">
        <v>399</v>
      </c>
      <c r="F42" s="28" t="s">
        <v>400</v>
      </c>
      <c r="G42" s="29" t="s">
        <v>401</v>
      </c>
      <c r="H42" s="30">
        <v>2</v>
      </c>
      <c r="I42" s="39" t="str">
        <f t="shared" si="2"/>
        <v>B21</v>
      </c>
      <c r="J42" s="40" t="e">
        <f t="shared" si="7"/>
        <v>#NAME?</v>
      </c>
      <c r="K42" s="40" t="e">
        <f t="shared" si="8"/>
        <v>#NAME?</v>
      </c>
      <c r="L42" s="41">
        <f t="shared" si="3"/>
        <v>2</v>
      </c>
      <c r="M42" s="42" t="e">
        <f t="shared" si="4"/>
        <v>#NAME?</v>
      </c>
      <c r="N42" s="42" t="e">
        <f t="shared" si="5"/>
        <v>#NAME?</v>
      </c>
      <c r="O42" s="42" t="e">
        <f t="shared" si="6"/>
        <v>#NAME?</v>
      </c>
    </row>
    <row r="43" spans="1:15" ht="27.75" customHeight="1">
      <c r="A43" s="25"/>
      <c r="B43" s="25"/>
      <c r="C43" s="26"/>
      <c r="D43" s="26" t="s">
        <v>364</v>
      </c>
      <c r="E43" s="27" t="s">
        <v>402</v>
      </c>
      <c r="F43" s="28" t="s">
        <v>400</v>
      </c>
      <c r="G43" s="29" t="s">
        <v>403</v>
      </c>
      <c r="H43" s="30">
        <v>3</v>
      </c>
      <c r="I43" s="39" t="str">
        <f t="shared" si="2"/>
        <v>B22</v>
      </c>
      <c r="J43" s="40" t="e">
        <f t="shared" si="7"/>
        <v>#NAME?</v>
      </c>
      <c r="K43" s="40" t="e">
        <f t="shared" si="8"/>
        <v>#NAME?</v>
      </c>
      <c r="L43" s="41">
        <f t="shared" si="3"/>
        <v>3</v>
      </c>
      <c r="M43" s="42" t="e">
        <f t="shared" si="4"/>
        <v>#NAME?</v>
      </c>
      <c r="N43" s="42" t="e">
        <f t="shared" si="5"/>
        <v>#NAME?</v>
      </c>
      <c r="O43" s="42" t="e">
        <f t="shared" si="6"/>
        <v>#NAME?</v>
      </c>
    </row>
    <row r="44" spans="1:15" ht="27.75" customHeight="1">
      <c r="A44" s="25"/>
      <c r="B44" s="25"/>
      <c r="C44" s="26"/>
      <c r="D44" s="26" t="s">
        <v>364</v>
      </c>
      <c r="E44" s="27" t="s">
        <v>404</v>
      </c>
      <c r="F44" s="28" t="s">
        <v>400</v>
      </c>
      <c r="G44" s="29" t="s">
        <v>405</v>
      </c>
      <c r="H44" s="30">
        <v>4</v>
      </c>
      <c r="I44" s="39" t="str">
        <f t="shared" si="2"/>
        <v>B23</v>
      </c>
      <c r="J44" s="40" t="e">
        <f t="shared" si="7"/>
        <v>#NAME?</v>
      </c>
      <c r="K44" s="40" t="e">
        <f t="shared" si="8"/>
        <v>#NAME?</v>
      </c>
      <c r="L44" s="41">
        <f t="shared" si="3"/>
        <v>4</v>
      </c>
      <c r="M44" s="42" t="e">
        <f t="shared" si="4"/>
        <v>#NAME?</v>
      </c>
      <c r="N44" s="42" t="e">
        <f t="shared" si="5"/>
        <v>#NAME?</v>
      </c>
      <c r="O44" s="42" t="e">
        <f t="shared" si="6"/>
        <v>#NAME?</v>
      </c>
    </row>
    <row r="45" spans="1:15" ht="27.75" customHeight="1">
      <c r="A45" s="25"/>
      <c r="B45" s="25"/>
      <c r="C45" s="26"/>
      <c r="D45" s="26" t="s">
        <v>364</v>
      </c>
      <c r="E45" s="27" t="s">
        <v>406</v>
      </c>
      <c r="F45" s="28" t="s">
        <v>400</v>
      </c>
      <c r="G45" s="29" t="s">
        <v>407</v>
      </c>
      <c r="H45" s="30">
        <v>3</v>
      </c>
      <c r="I45" s="39" t="str">
        <f t="shared" si="2"/>
        <v>B24</v>
      </c>
      <c r="J45" s="40" t="e">
        <f t="shared" si="7"/>
        <v>#NAME?</v>
      </c>
      <c r="K45" s="40" t="e">
        <f t="shared" si="8"/>
        <v>#NAME?</v>
      </c>
      <c r="L45" s="41">
        <f t="shared" si="3"/>
        <v>3</v>
      </c>
      <c r="M45" s="42" t="e">
        <f t="shared" si="4"/>
        <v>#NAME?</v>
      </c>
      <c r="N45" s="42" t="e">
        <f t="shared" si="5"/>
        <v>#NAME?</v>
      </c>
      <c r="O45" s="42" t="e">
        <f t="shared" si="6"/>
        <v>#NAME?</v>
      </c>
    </row>
    <row r="46" spans="1:15" ht="27.75" customHeight="1">
      <c r="A46" s="25"/>
      <c r="B46" s="25"/>
      <c r="C46" s="26"/>
      <c r="D46" s="26" t="s">
        <v>364</v>
      </c>
      <c r="E46" s="27" t="s">
        <v>408</v>
      </c>
      <c r="F46" s="28" t="s">
        <v>400</v>
      </c>
      <c r="G46" s="29" t="s">
        <v>409</v>
      </c>
      <c r="H46" s="30">
        <v>1</v>
      </c>
      <c r="I46" s="39" t="str">
        <f t="shared" si="2"/>
        <v>B25</v>
      </c>
      <c r="J46" s="40" t="e">
        <f t="shared" si="7"/>
        <v>#NAME?</v>
      </c>
      <c r="K46" s="40" t="e">
        <f t="shared" si="8"/>
        <v>#NAME?</v>
      </c>
      <c r="L46" s="41">
        <f t="shared" si="3"/>
        <v>1</v>
      </c>
      <c r="M46" s="42" t="e">
        <f t="shared" si="4"/>
        <v>#NAME?</v>
      </c>
      <c r="N46" s="42" t="e">
        <f t="shared" si="5"/>
        <v>#NAME?</v>
      </c>
      <c r="O46" s="42" t="e">
        <f t="shared" si="6"/>
        <v>#NAME?</v>
      </c>
    </row>
    <row r="47" spans="1:15" ht="27.75" customHeight="1">
      <c r="A47" s="25"/>
      <c r="B47" s="25"/>
      <c r="C47" s="26"/>
      <c r="D47" s="26" t="s">
        <v>364</v>
      </c>
      <c r="E47" s="27" t="s">
        <v>410</v>
      </c>
      <c r="F47" s="28" t="s">
        <v>400</v>
      </c>
      <c r="G47" s="29" t="s">
        <v>411</v>
      </c>
      <c r="H47" s="30">
        <v>2</v>
      </c>
      <c r="I47" s="39" t="str">
        <f t="shared" si="2"/>
        <v>B26</v>
      </c>
      <c r="J47" s="40" t="e">
        <f t="shared" si="7"/>
        <v>#NAME?</v>
      </c>
      <c r="K47" s="40" t="e">
        <f t="shared" si="8"/>
        <v>#NAME?</v>
      </c>
      <c r="L47" s="41">
        <f t="shared" si="3"/>
        <v>2</v>
      </c>
      <c r="M47" s="42" t="e">
        <f t="shared" si="4"/>
        <v>#NAME?</v>
      </c>
      <c r="N47" s="42" t="e">
        <f t="shared" si="5"/>
        <v>#NAME?</v>
      </c>
      <c r="O47" s="42" t="e">
        <f t="shared" si="6"/>
        <v>#NAME?</v>
      </c>
    </row>
    <row r="48" spans="1:15" ht="27.75" customHeight="1">
      <c r="A48" s="25"/>
      <c r="B48" s="25"/>
      <c r="C48" s="26"/>
      <c r="D48" s="26" t="s">
        <v>364</v>
      </c>
      <c r="E48" s="27" t="s">
        <v>412</v>
      </c>
      <c r="F48" s="28" t="s">
        <v>400</v>
      </c>
      <c r="G48" s="29" t="s">
        <v>413</v>
      </c>
      <c r="H48" s="30">
        <v>1</v>
      </c>
      <c r="I48" s="39" t="str">
        <f t="shared" si="2"/>
        <v>B27</v>
      </c>
      <c r="J48" s="40" t="e">
        <f t="shared" si="7"/>
        <v>#NAME?</v>
      </c>
      <c r="K48" s="40" t="e">
        <f t="shared" si="8"/>
        <v>#NAME?</v>
      </c>
      <c r="L48" s="41">
        <f t="shared" si="3"/>
        <v>1</v>
      </c>
      <c r="M48" s="42" t="e">
        <f t="shared" si="4"/>
        <v>#NAME?</v>
      </c>
      <c r="N48" s="42" t="e">
        <f t="shared" si="5"/>
        <v>#NAME?</v>
      </c>
      <c r="O48" s="42" t="e">
        <f t="shared" si="6"/>
        <v>#NAME?</v>
      </c>
    </row>
    <row r="49" spans="1:15" ht="27.75" customHeight="1">
      <c r="A49" s="25"/>
      <c r="B49" s="25"/>
      <c r="C49" s="26"/>
      <c r="D49" s="26" t="s">
        <v>364</v>
      </c>
      <c r="E49" s="27" t="s">
        <v>414</v>
      </c>
      <c r="F49" s="28" t="s">
        <v>400</v>
      </c>
      <c r="G49" s="29" t="s">
        <v>415</v>
      </c>
      <c r="H49" s="30">
        <v>3</v>
      </c>
      <c r="I49" s="39" t="str">
        <f t="shared" si="2"/>
        <v>B28</v>
      </c>
      <c r="J49" s="40" t="e">
        <f t="shared" si="7"/>
        <v>#NAME?</v>
      </c>
      <c r="K49" s="40" t="e">
        <f t="shared" si="8"/>
        <v>#NAME?</v>
      </c>
      <c r="L49" s="41">
        <f t="shared" si="3"/>
        <v>3</v>
      </c>
      <c r="M49" s="42" t="e">
        <f t="shared" si="4"/>
        <v>#NAME?</v>
      </c>
      <c r="N49" s="42" t="e">
        <f t="shared" si="5"/>
        <v>#NAME?</v>
      </c>
      <c r="O49" s="42" t="e">
        <f t="shared" si="6"/>
        <v>#NAME?</v>
      </c>
    </row>
    <row r="50" spans="1:15" ht="27.75" customHeight="1">
      <c r="A50" s="25"/>
      <c r="B50" s="25"/>
      <c r="C50" s="26"/>
      <c r="D50" s="26" t="s">
        <v>364</v>
      </c>
      <c r="E50" s="27" t="s">
        <v>416</v>
      </c>
      <c r="F50" s="28" t="s">
        <v>400</v>
      </c>
      <c r="G50" s="29" t="s">
        <v>417</v>
      </c>
      <c r="H50" s="30">
        <v>3</v>
      </c>
      <c r="I50" s="39" t="str">
        <f t="shared" si="2"/>
        <v>B29</v>
      </c>
      <c r="J50" s="40" t="e">
        <f t="shared" si="7"/>
        <v>#NAME?</v>
      </c>
      <c r="K50" s="40" t="e">
        <f t="shared" si="8"/>
        <v>#NAME?</v>
      </c>
      <c r="L50" s="41">
        <f t="shared" si="3"/>
        <v>3</v>
      </c>
      <c r="M50" s="42" t="e">
        <f t="shared" si="4"/>
        <v>#NAME?</v>
      </c>
      <c r="N50" s="42" t="e">
        <f t="shared" si="5"/>
        <v>#NAME?</v>
      </c>
      <c r="O50" s="42" t="e">
        <f t="shared" si="6"/>
        <v>#NAME?</v>
      </c>
    </row>
    <row r="51" spans="1:15" ht="27.75" customHeight="1">
      <c r="A51" s="25"/>
      <c r="B51" s="25"/>
      <c r="C51" s="26"/>
      <c r="D51" s="26" t="s">
        <v>364</v>
      </c>
      <c r="E51" s="27" t="s">
        <v>418</v>
      </c>
      <c r="F51" s="28" t="s">
        <v>400</v>
      </c>
      <c r="G51" s="29" t="s">
        <v>419</v>
      </c>
      <c r="H51" s="30">
        <v>3</v>
      </c>
      <c r="I51" s="39" t="str">
        <f t="shared" si="2"/>
        <v>B30</v>
      </c>
      <c r="J51" s="40" t="e">
        <f t="shared" si="7"/>
        <v>#NAME?</v>
      </c>
      <c r="K51" s="40" t="e">
        <f t="shared" si="8"/>
        <v>#NAME?</v>
      </c>
      <c r="L51" s="41">
        <f t="shared" si="3"/>
        <v>3</v>
      </c>
      <c r="M51" s="42" t="e">
        <f t="shared" si="4"/>
        <v>#NAME?</v>
      </c>
      <c r="N51" s="42" t="e">
        <f t="shared" si="5"/>
        <v>#NAME?</v>
      </c>
      <c r="O51" s="42" t="e">
        <f t="shared" si="6"/>
        <v>#NAME?</v>
      </c>
    </row>
    <row r="52" spans="1:15" ht="27.75" customHeight="1">
      <c r="A52" s="25"/>
      <c r="B52" s="25"/>
      <c r="C52" s="26"/>
      <c r="D52" s="26" t="s">
        <v>420</v>
      </c>
      <c r="E52" s="27" t="s">
        <v>421</v>
      </c>
      <c r="F52" s="25" t="s">
        <v>422</v>
      </c>
      <c r="G52" s="29" t="s">
        <v>423</v>
      </c>
      <c r="H52" s="30">
        <v>11</v>
      </c>
      <c r="I52" s="39" t="str">
        <f t="shared" si="2"/>
        <v>C01</v>
      </c>
      <c r="J52" s="40" t="e">
        <f t="shared" si="7"/>
        <v>#NAME?</v>
      </c>
      <c r="K52" s="40" t="e">
        <f t="shared" si="8"/>
        <v>#NAME?</v>
      </c>
      <c r="L52" s="41">
        <f t="shared" si="3"/>
        <v>11</v>
      </c>
      <c r="M52" s="42" t="e">
        <f t="shared" si="4"/>
        <v>#NAME?</v>
      </c>
      <c r="N52" s="42" t="e">
        <f t="shared" si="5"/>
        <v>#NAME?</v>
      </c>
      <c r="O52" s="42" t="e">
        <f t="shared" si="6"/>
        <v>#NAME?</v>
      </c>
    </row>
    <row r="53" spans="1:15" ht="27.75" customHeight="1">
      <c r="A53" s="25"/>
      <c r="B53" s="25"/>
      <c r="C53" s="26"/>
      <c r="D53" s="26" t="s">
        <v>420</v>
      </c>
      <c r="E53" s="27" t="s">
        <v>424</v>
      </c>
      <c r="F53" s="28" t="s">
        <v>422</v>
      </c>
      <c r="G53" s="29" t="s">
        <v>425</v>
      </c>
      <c r="H53" s="30">
        <v>1</v>
      </c>
      <c r="I53" s="39" t="str">
        <f t="shared" si="2"/>
        <v>C02</v>
      </c>
      <c r="J53" s="40" t="e">
        <f t="shared" si="7"/>
        <v>#NAME?</v>
      </c>
      <c r="K53" s="40" t="e">
        <f t="shared" si="8"/>
        <v>#NAME?</v>
      </c>
      <c r="L53" s="41">
        <f t="shared" si="3"/>
        <v>1</v>
      </c>
      <c r="M53" s="42" t="e">
        <f t="shared" si="4"/>
        <v>#NAME?</v>
      </c>
      <c r="N53" s="42" t="e">
        <f t="shared" si="5"/>
        <v>#NAME?</v>
      </c>
      <c r="O53" s="42" t="e">
        <f t="shared" si="6"/>
        <v>#NAME?</v>
      </c>
    </row>
    <row r="54" spans="1:15" ht="27.75" customHeight="1">
      <c r="A54" s="25"/>
      <c r="B54" s="25"/>
      <c r="C54" s="26"/>
      <c r="D54" s="26" t="s">
        <v>420</v>
      </c>
      <c r="E54" s="27" t="s">
        <v>426</v>
      </c>
      <c r="F54" s="28" t="s">
        <v>422</v>
      </c>
      <c r="G54" s="29" t="s">
        <v>427</v>
      </c>
      <c r="H54" s="30">
        <v>2</v>
      </c>
      <c r="I54" s="39" t="str">
        <f t="shared" si="2"/>
        <v>C03</v>
      </c>
      <c r="J54" s="40" t="e">
        <f t="shared" si="7"/>
        <v>#NAME?</v>
      </c>
      <c r="K54" s="40" t="e">
        <f t="shared" si="8"/>
        <v>#NAME?</v>
      </c>
      <c r="L54" s="41">
        <f t="shared" si="3"/>
        <v>2</v>
      </c>
      <c r="M54" s="42" t="e">
        <f t="shared" si="4"/>
        <v>#NAME?</v>
      </c>
      <c r="N54" s="42" t="e">
        <f t="shared" si="5"/>
        <v>#NAME?</v>
      </c>
      <c r="O54" s="42" t="e">
        <f t="shared" si="6"/>
        <v>#NAME?</v>
      </c>
    </row>
    <row r="55" spans="1:15" ht="27.75" customHeight="1">
      <c r="A55" s="25"/>
      <c r="B55" s="25"/>
      <c r="C55" s="26"/>
      <c r="D55" s="26" t="s">
        <v>420</v>
      </c>
      <c r="E55" s="27" t="s">
        <v>428</v>
      </c>
      <c r="F55" s="28" t="s">
        <v>422</v>
      </c>
      <c r="G55" s="29" t="s">
        <v>429</v>
      </c>
      <c r="H55" s="30">
        <v>1</v>
      </c>
      <c r="I55" s="39" t="str">
        <f t="shared" si="2"/>
        <v>C04</v>
      </c>
      <c r="J55" s="40" t="e">
        <f t="shared" si="7"/>
        <v>#NAME?</v>
      </c>
      <c r="K55" s="40" t="e">
        <f t="shared" si="8"/>
        <v>#NAME?</v>
      </c>
      <c r="L55" s="41">
        <f t="shared" si="3"/>
        <v>1</v>
      </c>
      <c r="M55" s="42" t="e">
        <f t="shared" si="4"/>
        <v>#NAME?</v>
      </c>
      <c r="N55" s="42" t="e">
        <f t="shared" si="5"/>
        <v>#NAME?</v>
      </c>
      <c r="O55" s="42" t="e">
        <f t="shared" si="6"/>
        <v>#NAME?</v>
      </c>
    </row>
    <row r="56" spans="1:15" ht="27.75" customHeight="1">
      <c r="A56" s="25"/>
      <c r="B56" s="25"/>
      <c r="C56" s="26"/>
      <c r="D56" s="26" t="s">
        <v>420</v>
      </c>
      <c r="E56" s="27" t="s">
        <v>430</v>
      </c>
      <c r="F56" s="28" t="s">
        <v>422</v>
      </c>
      <c r="G56" s="29" t="s">
        <v>431</v>
      </c>
      <c r="H56" s="30">
        <v>1</v>
      </c>
      <c r="I56" s="39" t="str">
        <f t="shared" si="2"/>
        <v>C05</v>
      </c>
      <c r="J56" s="40" t="e">
        <f t="shared" si="7"/>
        <v>#NAME?</v>
      </c>
      <c r="K56" s="40" t="e">
        <f t="shared" si="8"/>
        <v>#NAME?</v>
      </c>
      <c r="L56" s="41">
        <f t="shared" si="3"/>
        <v>1</v>
      </c>
      <c r="M56" s="42" t="e">
        <f t="shared" si="4"/>
        <v>#NAME?</v>
      </c>
      <c r="N56" s="42" t="e">
        <f t="shared" si="5"/>
        <v>#NAME?</v>
      </c>
      <c r="O56" s="42" t="e">
        <f t="shared" si="6"/>
        <v>#NAME?</v>
      </c>
    </row>
    <row r="57" spans="1:15" ht="27.75" customHeight="1">
      <c r="A57" s="25"/>
      <c r="B57" s="25"/>
      <c r="C57" s="26"/>
      <c r="D57" s="26" t="s">
        <v>420</v>
      </c>
      <c r="E57" s="27" t="s">
        <v>432</v>
      </c>
      <c r="F57" s="28" t="s">
        <v>422</v>
      </c>
      <c r="G57" s="29" t="s">
        <v>433</v>
      </c>
      <c r="H57" s="30">
        <v>1</v>
      </c>
      <c r="I57" s="39" t="str">
        <f t="shared" si="2"/>
        <v>C06</v>
      </c>
      <c r="J57" s="40" t="e">
        <f t="shared" si="7"/>
        <v>#NAME?</v>
      </c>
      <c r="K57" s="40" t="e">
        <f t="shared" si="8"/>
        <v>#NAME?</v>
      </c>
      <c r="L57" s="41">
        <f t="shared" si="3"/>
        <v>1</v>
      </c>
      <c r="M57" s="42" t="e">
        <f t="shared" si="4"/>
        <v>#NAME?</v>
      </c>
      <c r="N57" s="42" t="e">
        <f t="shared" si="5"/>
        <v>#NAME?</v>
      </c>
      <c r="O57" s="42" t="e">
        <f t="shared" si="6"/>
        <v>#NAME?</v>
      </c>
    </row>
    <row r="58" spans="1:15" ht="27.75" customHeight="1">
      <c r="A58" s="25"/>
      <c r="B58" s="25"/>
      <c r="C58" s="26"/>
      <c r="D58" s="26" t="s">
        <v>420</v>
      </c>
      <c r="E58" s="27" t="s">
        <v>434</v>
      </c>
      <c r="F58" s="28" t="s">
        <v>422</v>
      </c>
      <c r="G58" s="29" t="s">
        <v>435</v>
      </c>
      <c r="H58" s="30">
        <v>2</v>
      </c>
      <c r="I58" s="39" t="str">
        <f t="shared" si="2"/>
        <v>C07</v>
      </c>
      <c r="J58" s="40" t="e">
        <f t="shared" si="7"/>
        <v>#NAME?</v>
      </c>
      <c r="K58" s="40" t="e">
        <f t="shared" si="8"/>
        <v>#NAME?</v>
      </c>
      <c r="L58" s="41">
        <f t="shared" si="3"/>
        <v>2</v>
      </c>
      <c r="M58" s="42" t="e">
        <f t="shared" si="4"/>
        <v>#NAME?</v>
      </c>
      <c r="N58" s="42" t="e">
        <f t="shared" si="5"/>
        <v>#NAME?</v>
      </c>
      <c r="O58" s="42" t="e">
        <f t="shared" si="6"/>
        <v>#NAME?</v>
      </c>
    </row>
    <row r="59" spans="1:15" ht="27.75" customHeight="1">
      <c r="A59" s="25"/>
      <c r="B59" s="25"/>
      <c r="C59" s="26"/>
      <c r="D59" s="26" t="s">
        <v>420</v>
      </c>
      <c r="E59" s="27" t="s">
        <v>436</v>
      </c>
      <c r="F59" s="28" t="s">
        <v>422</v>
      </c>
      <c r="G59" s="29" t="s">
        <v>437</v>
      </c>
      <c r="H59" s="30">
        <v>1</v>
      </c>
      <c r="I59" s="39" t="str">
        <f t="shared" si="2"/>
        <v>C08</v>
      </c>
      <c r="J59" s="40" t="e">
        <f t="shared" si="7"/>
        <v>#NAME?</v>
      </c>
      <c r="K59" s="40" t="e">
        <f t="shared" si="8"/>
        <v>#NAME?</v>
      </c>
      <c r="L59" s="41">
        <f t="shared" si="3"/>
        <v>1</v>
      </c>
      <c r="M59" s="42" t="e">
        <f t="shared" si="4"/>
        <v>#NAME?</v>
      </c>
      <c r="N59" s="42" t="e">
        <f t="shared" si="5"/>
        <v>#NAME?</v>
      </c>
      <c r="O59" s="42" t="e">
        <f t="shared" si="6"/>
        <v>#NAME?</v>
      </c>
    </row>
    <row r="60" spans="1:15" ht="27.75" customHeight="1">
      <c r="A60" s="25"/>
      <c r="B60" s="25"/>
      <c r="C60" s="26"/>
      <c r="D60" s="26" t="s">
        <v>420</v>
      </c>
      <c r="E60" s="27" t="s">
        <v>438</v>
      </c>
      <c r="F60" s="28" t="s">
        <v>439</v>
      </c>
      <c r="G60" s="29" t="s">
        <v>423</v>
      </c>
      <c r="H60" s="30">
        <v>5</v>
      </c>
      <c r="I60" s="39" t="str">
        <f t="shared" si="2"/>
        <v>C09</v>
      </c>
      <c r="J60" s="40" t="e">
        <f t="shared" si="7"/>
        <v>#NAME?</v>
      </c>
      <c r="K60" s="40" t="e">
        <f t="shared" si="8"/>
        <v>#NAME?</v>
      </c>
      <c r="L60" s="41">
        <f t="shared" si="3"/>
        <v>5</v>
      </c>
      <c r="M60" s="42" t="e">
        <f t="shared" si="4"/>
        <v>#NAME?</v>
      </c>
      <c r="N60" s="42" t="e">
        <f t="shared" si="5"/>
        <v>#NAME?</v>
      </c>
      <c r="O60" s="42" t="e">
        <f t="shared" si="6"/>
        <v>#NAME?</v>
      </c>
    </row>
    <row r="61" spans="1:15" ht="27.75" customHeight="1">
      <c r="A61" s="25"/>
      <c r="B61" s="25"/>
      <c r="C61" s="26"/>
      <c r="D61" s="26" t="s">
        <v>420</v>
      </c>
      <c r="E61" s="27" t="s">
        <v>440</v>
      </c>
      <c r="F61" s="28" t="s">
        <v>439</v>
      </c>
      <c r="G61" s="29" t="s">
        <v>435</v>
      </c>
      <c r="H61" s="30">
        <v>1</v>
      </c>
      <c r="I61" s="39" t="str">
        <f t="shared" si="2"/>
        <v>C10</v>
      </c>
      <c r="J61" s="40" t="e">
        <f t="shared" si="7"/>
        <v>#NAME?</v>
      </c>
      <c r="K61" s="40" t="e">
        <f t="shared" si="8"/>
        <v>#NAME?</v>
      </c>
      <c r="L61" s="41">
        <f t="shared" si="3"/>
        <v>1</v>
      </c>
      <c r="M61" s="42" t="e">
        <f t="shared" si="4"/>
        <v>#NAME?</v>
      </c>
      <c r="N61" s="42" t="e">
        <f t="shared" si="5"/>
        <v>#NAME?</v>
      </c>
      <c r="O61" s="42" t="e">
        <f t="shared" si="6"/>
        <v>#NAME?</v>
      </c>
    </row>
    <row r="62" spans="1:15" ht="27.75" customHeight="1">
      <c r="A62" s="25"/>
      <c r="B62" s="25"/>
      <c r="C62" s="26"/>
      <c r="D62" s="26" t="s">
        <v>420</v>
      </c>
      <c r="E62" s="27" t="s">
        <v>441</v>
      </c>
      <c r="F62" s="28" t="s">
        <v>439</v>
      </c>
      <c r="G62" s="29" t="s">
        <v>429</v>
      </c>
      <c r="H62" s="30">
        <v>1</v>
      </c>
      <c r="I62" s="39" t="str">
        <f t="shared" si="2"/>
        <v>C11</v>
      </c>
      <c r="J62" s="40" t="e">
        <f t="shared" si="7"/>
        <v>#NAME?</v>
      </c>
      <c r="K62" s="40" t="e">
        <f t="shared" si="8"/>
        <v>#NAME?</v>
      </c>
      <c r="L62" s="41">
        <f t="shared" si="3"/>
        <v>1</v>
      </c>
      <c r="M62" s="42" t="e">
        <f t="shared" si="4"/>
        <v>#NAME?</v>
      </c>
      <c r="N62" s="42" t="e">
        <f t="shared" si="5"/>
        <v>#NAME?</v>
      </c>
      <c r="O62" s="42" t="e">
        <f t="shared" si="6"/>
        <v>#NAME?</v>
      </c>
    </row>
    <row r="63" spans="1:15" ht="27.75" customHeight="1">
      <c r="A63" s="25"/>
      <c r="B63" s="25"/>
      <c r="C63" s="26"/>
      <c r="D63" s="26" t="s">
        <v>420</v>
      </c>
      <c r="E63" s="27" t="s">
        <v>442</v>
      </c>
      <c r="F63" s="28" t="s">
        <v>439</v>
      </c>
      <c r="G63" s="29" t="s">
        <v>425</v>
      </c>
      <c r="H63" s="30">
        <v>1</v>
      </c>
      <c r="I63" s="39" t="str">
        <f t="shared" si="2"/>
        <v>C12</v>
      </c>
      <c r="J63" s="40" t="e">
        <f t="shared" si="7"/>
        <v>#NAME?</v>
      </c>
      <c r="K63" s="40" t="e">
        <f t="shared" si="8"/>
        <v>#NAME?</v>
      </c>
      <c r="L63" s="41">
        <f t="shared" si="3"/>
        <v>1</v>
      </c>
      <c r="M63" s="42" t="e">
        <f t="shared" si="4"/>
        <v>#NAME?</v>
      </c>
      <c r="N63" s="42" t="e">
        <f t="shared" si="5"/>
        <v>#NAME?</v>
      </c>
      <c r="O63" s="42" t="e">
        <f t="shared" si="6"/>
        <v>#NAME?</v>
      </c>
    </row>
    <row r="64" spans="1:15" ht="27.75" customHeight="1">
      <c r="A64" s="25"/>
      <c r="B64" s="25"/>
      <c r="C64" s="26"/>
      <c r="D64" s="26" t="s">
        <v>420</v>
      </c>
      <c r="E64" s="27" t="s">
        <v>443</v>
      </c>
      <c r="F64" s="28" t="s">
        <v>439</v>
      </c>
      <c r="G64" s="29" t="s">
        <v>444</v>
      </c>
      <c r="H64" s="30">
        <v>2</v>
      </c>
      <c r="I64" s="39" t="str">
        <f t="shared" si="2"/>
        <v>C13</v>
      </c>
      <c r="J64" s="40" t="e">
        <f t="shared" si="7"/>
        <v>#NAME?</v>
      </c>
      <c r="K64" s="40" t="e">
        <f t="shared" si="8"/>
        <v>#NAME?</v>
      </c>
      <c r="L64" s="41">
        <f t="shared" si="3"/>
        <v>2</v>
      </c>
      <c r="M64" s="42" t="e">
        <f t="shared" si="4"/>
        <v>#NAME?</v>
      </c>
      <c r="N64" s="42" t="e">
        <f t="shared" si="5"/>
        <v>#NAME?</v>
      </c>
      <c r="O64" s="42" t="e">
        <f t="shared" si="6"/>
        <v>#NAME?</v>
      </c>
    </row>
    <row r="65" spans="1:15" ht="27.75" customHeight="1">
      <c r="A65" s="25"/>
      <c r="B65" s="25"/>
      <c r="C65" s="26"/>
      <c r="D65" s="26" t="s">
        <v>420</v>
      </c>
      <c r="E65" s="27" t="s">
        <v>445</v>
      </c>
      <c r="F65" s="28" t="s">
        <v>446</v>
      </c>
      <c r="G65" s="29" t="s">
        <v>423</v>
      </c>
      <c r="H65" s="30">
        <v>1</v>
      </c>
      <c r="I65" s="39" t="str">
        <f t="shared" si="2"/>
        <v>C14</v>
      </c>
      <c r="J65" s="40" t="e">
        <f t="shared" si="7"/>
        <v>#NAME?</v>
      </c>
      <c r="K65" s="40" t="e">
        <f t="shared" si="8"/>
        <v>#NAME?</v>
      </c>
      <c r="L65" s="41">
        <f t="shared" si="3"/>
        <v>1</v>
      </c>
      <c r="M65" s="42" t="e">
        <f t="shared" si="4"/>
        <v>#NAME?</v>
      </c>
      <c r="N65" s="42" t="e">
        <f t="shared" si="5"/>
        <v>#NAME?</v>
      </c>
      <c r="O65" s="42" t="e">
        <f t="shared" si="6"/>
        <v>#NAME?</v>
      </c>
    </row>
    <row r="66" spans="1:15" ht="27.75" customHeight="1">
      <c r="A66" s="25"/>
      <c r="B66" s="25"/>
      <c r="C66" s="26"/>
      <c r="D66" s="26" t="s">
        <v>420</v>
      </c>
      <c r="E66" s="27" t="s">
        <v>447</v>
      </c>
      <c r="F66" s="28" t="s">
        <v>446</v>
      </c>
      <c r="G66" s="29" t="s">
        <v>448</v>
      </c>
      <c r="H66" s="30">
        <v>1</v>
      </c>
      <c r="I66" s="39" t="str">
        <f t="shared" si="2"/>
        <v>C15</v>
      </c>
      <c r="J66" s="40" t="e">
        <f t="shared" si="7"/>
        <v>#NAME?</v>
      </c>
      <c r="K66" s="40" t="e">
        <f t="shared" si="8"/>
        <v>#NAME?</v>
      </c>
      <c r="L66" s="41">
        <f t="shared" si="3"/>
        <v>1</v>
      </c>
      <c r="M66" s="42" t="e">
        <f t="shared" si="4"/>
        <v>#NAME?</v>
      </c>
      <c r="N66" s="42" t="e">
        <f t="shared" si="5"/>
        <v>#NAME?</v>
      </c>
      <c r="O66" s="42" t="e">
        <f t="shared" si="6"/>
        <v>#NAME?</v>
      </c>
    </row>
    <row r="67" spans="1:15" ht="27.75" customHeight="1">
      <c r="A67" s="25"/>
      <c r="B67" s="25"/>
      <c r="C67" s="26"/>
      <c r="D67" s="26" t="s">
        <v>420</v>
      </c>
      <c r="E67" s="27" t="s">
        <v>449</v>
      </c>
      <c r="F67" s="28" t="s">
        <v>446</v>
      </c>
      <c r="G67" s="29" t="s">
        <v>450</v>
      </c>
      <c r="H67" s="30">
        <v>1</v>
      </c>
      <c r="I67" s="39" t="str">
        <f t="shared" si="2"/>
        <v>C16</v>
      </c>
      <c r="J67" s="40" t="e">
        <f t="shared" si="7"/>
        <v>#NAME?</v>
      </c>
      <c r="K67" s="40" t="e">
        <f t="shared" si="8"/>
        <v>#NAME?</v>
      </c>
      <c r="L67" s="41">
        <f t="shared" si="3"/>
        <v>1</v>
      </c>
      <c r="M67" s="42" t="e">
        <f t="shared" si="4"/>
        <v>#NAME?</v>
      </c>
      <c r="N67" s="42" t="e">
        <f t="shared" si="5"/>
        <v>#NAME?</v>
      </c>
      <c r="O67" s="42" t="e">
        <f t="shared" si="6"/>
        <v>#NAME?</v>
      </c>
    </row>
    <row r="68" spans="1:15" ht="27.75" customHeight="1">
      <c r="A68" s="25"/>
      <c r="B68" s="25"/>
      <c r="C68" s="26"/>
      <c r="D68" s="26" t="s">
        <v>420</v>
      </c>
      <c r="E68" s="27" t="s">
        <v>451</v>
      </c>
      <c r="F68" s="28" t="s">
        <v>452</v>
      </c>
      <c r="G68" s="29" t="s">
        <v>429</v>
      </c>
      <c r="H68" s="30">
        <v>2</v>
      </c>
      <c r="I68" s="39" t="str">
        <f t="shared" si="2"/>
        <v>C17</v>
      </c>
      <c r="J68" s="40" t="e">
        <f t="shared" si="7"/>
        <v>#NAME?</v>
      </c>
      <c r="K68" s="40" t="e">
        <f t="shared" si="8"/>
        <v>#NAME?</v>
      </c>
      <c r="L68" s="41">
        <f t="shared" si="3"/>
        <v>2</v>
      </c>
      <c r="M68" s="42" t="e">
        <f t="shared" si="4"/>
        <v>#NAME?</v>
      </c>
      <c r="N68" s="42" t="e">
        <f t="shared" si="5"/>
        <v>#NAME?</v>
      </c>
      <c r="O68" s="42" t="e">
        <f t="shared" si="6"/>
        <v>#NAME?</v>
      </c>
    </row>
    <row r="69" spans="1:15" ht="27.75" customHeight="1">
      <c r="A69" s="25"/>
      <c r="B69" s="25"/>
      <c r="C69" s="26"/>
      <c r="D69" s="26" t="s">
        <v>420</v>
      </c>
      <c r="E69" s="27" t="s">
        <v>453</v>
      </c>
      <c r="F69" s="28" t="s">
        <v>452</v>
      </c>
      <c r="G69" s="29" t="s">
        <v>423</v>
      </c>
      <c r="H69" s="30">
        <v>2</v>
      </c>
      <c r="I69" s="39" t="str">
        <f t="shared" si="2"/>
        <v>C18</v>
      </c>
      <c r="J69" s="40" t="e">
        <f>VLOOKUP(I69,报名结果表,1,FALSE)</f>
        <v>#NAME?</v>
      </c>
      <c r="K69" s="40" t="e">
        <f t="shared" si="8"/>
        <v>#NAME?</v>
      </c>
      <c r="L69" s="41">
        <f t="shared" si="3"/>
        <v>2</v>
      </c>
      <c r="M69" s="42" t="e">
        <f t="shared" si="4"/>
        <v>#NAME?</v>
      </c>
      <c r="N69" s="42" t="e">
        <f t="shared" si="5"/>
        <v>#NAME?</v>
      </c>
      <c r="O69" s="42" t="e">
        <f t="shared" si="6"/>
        <v>#NAME?</v>
      </c>
    </row>
    <row r="70" spans="1:15" ht="27.75" customHeight="1">
      <c r="A70" s="25"/>
      <c r="B70" s="25"/>
      <c r="C70" s="26"/>
      <c r="D70" s="26" t="s">
        <v>420</v>
      </c>
      <c r="E70" s="27" t="s">
        <v>454</v>
      </c>
      <c r="F70" s="43" t="s">
        <v>452</v>
      </c>
      <c r="G70" s="29" t="s">
        <v>425</v>
      </c>
      <c r="H70" s="44">
        <v>1</v>
      </c>
      <c r="I70" s="39" t="str">
        <f>A70&amp;C70&amp;E70</f>
        <v>C19</v>
      </c>
      <c r="J70" s="40" t="e">
        <f>VLOOKUP(I70,报名结果表,1,FALSE)</f>
        <v>#NAME?</v>
      </c>
      <c r="K70" s="40" t="e">
        <f t="shared" si="8"/>
        <v>#NAME?</v>
      </c>
      <c r="L70" s="41">
        <f>H70</f>
        <v>1</v>
      </c>
      <c r="M70" s="42" t="e">
        <f>IF((K70&gt;=(L70*3)),,IF(K70&lt;3,L70,))</f>
        <v>#NAME?</v>
      </c>
      <c r="N70" s="42" t="e">
        <f>IF((K70&gt;=(L70*3)),,IF(K70&lt;3,,L70-INT(K70/3)))</f>
        <v>#NAME?</v>
      </c>
      <c r="O70" s="42" t="e">
        <f>L70-M70-N70</f>
        <v>#NAME?</v>
      </c>
    </row>
    <row r="71" spans="1:15" ht="27.75" customHeight="1">
      <c r="A71" s="25"/>
      <c r="B71" s="25"/>
      <c r="C71" s="26"/>
      <c r="D71" s="26" t="s">
        <v>420</v>
      </c>
      <c r="E71" s="27" t="s">
        <v>455</v>
      </c>
      <c r="F71" s="43" t="s">
        <v>456</v>
      </c>
      <c r="G71" s="29" t="s">
        <v>355</v>
      </c>
      <c r="H71" s="44">
        <v>2</v>
      </c>
      <c r="I71" s="39" t="str">
        <f>A71&amp;C71&amp;E71</f>
        <v>C20</v>
      </c>
      <c r="J71" s="40" t="e">
        <f>VLOOKUP(I71,报名结果表,1,FALSE)</f>
        <v>#NAME?</v>
      </c>
      <c r="K71" s="40" t="e">
        <f t="shared" si="8"/>
        <v>#NAME?</v>
      </c>
      <c r="L71" s="41">
        <f>H71</f>
        <v>2</v>
      </c>
      <c r="M71" s="42" t="e">
        <f>IF((K71&gt;=(L71*3)),,IF(K71&lt;3,L71,))</f>
        <v>#NAME?</v>
      </c>
      <c r="N71" s="42" t="e">
        <f>IF((K71&gt;=(L71*3)),,IF(K71&lt;3,,L71-INT(K71/3)))</f>
        <v>#NAME?</v>
      </c>
      <c r="O71" s="42" t="e">
        <f>L71-M71-N71</f>
        <v>#NAME?</v>
      </c>
    </row>
    <row r="72" spans="1:15" ht="28.5" customHeight="1">
      <c r="A72" s="25" t="s">
        <v>457</v>
      </c>
      <c r="B72" s="25"/>
      <c r="C72" s="26"/>
      <c r="D72" s="26"/>
      <c r="E72" s="45"/>
      <c r="F72" s="28"/>
      <c r="G72" s="26"/>
      <c r="H72" s="46">
        <f>SUBTOTAL(109,H5:H71)</f>
        <v>118</v>
      </c>
      <c r="I72" s="39"/>
      <c r="J72" s="40"/>
      <c r="K72" s="40" t="e">
        <f>SUBTOTAL(109,K5:K71)</f>
        <v>#NAME?</v>
      </c>
      <c r="L72" s="41">
        <f>SUBTOTAL(109,L5:L71)</f>
        <v>118</v>
      </c>
      <c r="M72" s="42" t="e">
        <f>SUBTOTAL(109,M5:M71)</f>
        <v>#NAME?</v>
      </c>
      <c r="N72" s="42" t="e">
        <f>SUBTOTAL(109,N5:N71)</f>
        <v>#NAME?</v>
      </c>
      <c r="O72" s="42" t="e">
        <f>SUBTOTAL(109,O5:O71)</f>
        <v>#NAME?</v>
      </c>
    </row>
    <row r="73" ht="21.75" customHeight="1"/>
  </sheetData>
  <sheetProtection formatCells="0" formatColumns="0" formatRows="0" autoFilter="0" pivotTables="0"/>
  <mergeCells count="2">
    <mergeCell ref="A1:O1"/>
    <mergeCell ref="A2:O2"/>
  </mergeCells>
  <printOptions/>
  <pageMargins left="0.82" right="0.2362204724409449" top="0.62" bottom="0.62" header="0.1968503937007874" footer="0.3"/>
  <pageSetup blackAndWhite="1" horizontalDpi="600" verticalDpi="600" orientation="portrait" paperSize="9"/>
  <headerFooter alignWithMargins="0">
    <oddFooter>&amp;L&amp;8&amp;D &amp;T&amp;C&amp;10第 &amp;P 页，共 &amp;N 页</oddFooter>
  </headerFooter>
</worksheet>
</file>

<file path=xl/worksheets/sheet3.xml><?xml version="1.0" encoding="utf-8"?>
<worksheet xmlns="http://schemas.openxmlformats.org/spreadsheetml/2006/main" xmlns:r="http://schemas.openxmlformats.org/officeDocument/2006/relationships">
  <dimension ref="A1:A10"/>
  <sheetViews>
    <sheetView workbookViewId="0" topLeftCell="A1">
      <selection activeCell="B23" sqref="B23"/>
    </sheetView>
  </sheetViews>
  <sheetFormatPr defaultColWidth="9.00390625" defaultRowHeight="14.25"/>
  <cols>
    <col min="1" max="1" width="29.375" style="0" bestFit="1" customWidth="1"/>
  </cols>
  <sheetData>
    <row r="1" ht="14.25">
      <c r="A1" s="1" t="s">
        <v>315</v>
      </c>
    </row>
    <row r="2" ht="14.25">
      <c r="A2" s="2" t="s">
        <v>326</v>
      </c>
    </row>
    <row r="3" ht="14.25">
      <c r="A3" s="3" t="s">
        <v>458</v>
      </c>
    </row>
    <row r="4" ht="14.25">
      <c r="A4" s="3" t="s">
        <v>459</v>
      </c>
    </row>
    <row r="5" ht="14.25">
      <c r="A5" s="3" t="s">
        <v>366</v>
      </c>
    </row>
    <row r="6" ht="14.25">
      <c r="A6" s="3" t="s">
        <v>460</v>
      </c>
    </row>
    <row r="7" ht="14.25">
      <c r="A7" s="3" t="s">
        <v>461</v>
      </c>
    </row>
    <row r="8" ht="14.25">
      <c r="A8" s="3" t="s">
        <v>400</v>
      </c>
    </row>
    <row r="9" ht="14.25">
      <c r="A9" s="3" t="s">
        <v>422</v>
      </c>
    </row>
    <row r="10" ht="14.25">
      <c r="A10" s="3" t="s">
        <v>439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2019-03-24T14:16:24Z</cp:lastPrinted>
  <dcterms:created xsi:type="dcterms:W3CDTF">2013-01-27T05:50:42Z</dcterms:created>
  <dcterms:modified xsi:type="dcterms:W3CDTF">2019-12-26T00:30:56Z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2052-11.3.0.8632</vt:lpwstr>
  </property>
</Properties>
</file>